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33" i="8" l="1"/>
  <c r="D144" i="8" s="1"/>
  <c r="D143" i="8"/>
  <c r="E143" i="8" s="1"/>
  <c r="M113" i="8"/>
  <c r="L113" i="8"/>
  <c r="K113" i="8"/>
  <c r="C115" i="8" s="1"/>
  <c r="A107" i="8"/>
  <c r="A108" i="8" s="1"/>
  <c r="A109" i="8" s="1"/>
  <c r="A110" i="8" s="1"/>
  <c r="A111" i="8" s="1"/>
  <c r="A112" i="8" s="1"/>
  <c r="N106" i="8"/>
  <c r="N113" i="8" s="1"/>
  <c r="O51" i="8"/>
  <c r="M51" i="8"/>
  <c r="C55" i="8" s="1"/>
  <c r="L51" i="8"/>
  <c r="K51" i="8"/>
  <c r="C54" i="8" s="1"/>
  <c r="A50" i="8"/>
  <c r="E24" i="8"/>
  <c r="C24" i="8"/>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<sst xmlns="http://schemas.openxmlformats.org/spreadsheetml/2006/main" count="542" uniqueCount="289">
  <si>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</si>
  <si>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</si>
  <si>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</si>
  <si>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</si>
  <si>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</si>
  <si>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</si>
  <si>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</si>
  <si>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</si>
  <si>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</si>
  <si>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</si>
  <si>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</si>
  <si>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</si>
  <si>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</si>
  <si>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</si>
  <si>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</si>
  <si>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</si>
  <si>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</si>
  <si>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</si>
  <si>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</si>
  <si>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</si>
  <si>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</si>
  <si>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</si>
  <si>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</si>
  <si>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</si>
  <si>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</si>
  <si>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</si>
  <si>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</si>
  <si>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</si>
  <si>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</si>
  <si>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</si>
  <si>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</si>
  <si>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</si>
  <si>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</si>
  <si>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</si>
  <si>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</si>
  <si>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</si>
  <si>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</si>
  <si>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</si>
  <si>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</si>
  <si>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</si>
  <si>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</si>
  <si>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</si>
  <si>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</si>
  <si>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</si>
  <si>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</si>
  <si>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</si>
  <si>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</si>
  <si>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</si>
  <si>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</si>
  <si>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</si>
  <si>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</si>
  <si>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</si>
  <si>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</si>
  <si>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</si>
  <si>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</si>
  <si>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</si>
  <si>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</si>
  <si>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</si>
  <si>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</si>
  <si>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</si>
  <si>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</si>
  <si>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</si>
  <si>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</si>
  <si>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</si>
  <si>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</si>
  <si>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</si>
  <si>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</si>
  <si>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</si>
  <si>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</si>
  <si>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</si>
  <si>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</si>
  <si>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</si>
  <si>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</si>
  <si>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</si>
  <si>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</si>
  <si>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</si>
  <si>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</si>
  <si>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</si>
  <si>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</si>
  <si>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</si>
  <si>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</si>
  <si>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</si>
  <si>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</si>
  <si>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</si>
  <si>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</si>
  <si>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</si>
  <si>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</si>
  <si>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</si>
  <si>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</si>
  <si>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</si>
  <si>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</si>
  <si>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</si>
  <si>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</si>
  <si>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</si>
  <si>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</si>
  <si>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</si>
  <si>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</si>
  <si>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</si>
  <si>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</si>
  <si>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</si>
  <si>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</si>
  <si>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</si>
  <si>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</si>
  <si>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</si>
  <si>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</si>
  <si>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</si>
  <si>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</si>
  <si>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</si>
  <si>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</si>
  <si>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</si>
  <si>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</si>
  <si>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</si>
  <si>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</si>
  <si>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</si>
  <si>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</si>
  <si>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</si>
  <si>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</si>
  <si>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</si>
  <si>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</si>
  <si>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</si>
  <si>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</si>
  <si>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</si>
  <si>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</si>
  <si>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</si>
  <si>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</si>
  <si>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</si>
  <si>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</si>
  <si>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</si>
  <si>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</si>
  <si>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</si>
  <si>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</si>
  <si>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</si>
  <si>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</si>
  <si>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</si>
  <si>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</si>
  <si>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</si>
  <si>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</si>
  <si>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</si>
  <si>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</si>
  <si>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</si>
  <si>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</si>
  <si>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</si>
  <si>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</si>
  <si>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</si>
  <si>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</si>
  <si>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</si>
  <si>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</si>
  <si>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</si>
  <si>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</si>
  <si>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</si>
  <si>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</si>
  <si>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</si>
  <si>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</si>
  <si>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</si>
  <si>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</si>
  <si>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</si>
  <si>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</si>
  <si>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</si>
  <si>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</si>
  <si>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</si>
  <si>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</si>
  <si>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</si>
  <si>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</si>
  <si>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</si>
  <si>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</si>
  <si>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</si>
  <si>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</si>
  <si>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</si>
  <si>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3 A 5</t>
  </si>
  <si>
    <t>X</t>
  </si>
  <si>
    <t>GRUPO 11</t>
  </si>
  <si>
    <t>CERTIFICADO DE CUMPLIMIENTO DE PAGO DE APORTES DE SEGURIDAD SOCIAL Y PARAFISCALES. FORMATO 2</t>
  </si>
  <si>
    <t>42-44-101075018 por valor de $ 94,599,129,30</t>
  </si>
  <si>
    <t>CERTIFICADO DE EXISTENCIA Y REPRESENTACIÓN LEGAL DEL PROPONENTE CON VIGENCIA NO SUPERIOR A 30 DIAS CALENDARIO  A LA ENTREGA DE LA PROPUESTA</t>
  </si>
  <si>
    <t>7 a 10</t>
  </si>
  <si>
    <t>28 a 47</t>
  </si>
  <si>
    <t xml:space="preserve">AUTORIZACION DEL REPRESENTANTE LEGAL Y/O APODERADO PARA PRESENTAR PROPUESTA O SUSCRIBIR EL CONTRATO (DE REQUERIRSE DE ACUERDO A LOS ESTATUTOS). </t>
  </si>
  <si>
    <t>PODER EN CASO DE QUE EL PORPONENTE ACTÚE A TRAVES DE APODERADO</t>
  </si>
  <si>
    <t>FOTOCOPIA DE LA CEDULA DE CIUDADANIA DEL REPRESENTANTE LEGAL</t>
  </si>
  <si>
    <t>13 A 14</t>
  </si>
  <si>
    <t>CONSULTA ANTECEDENTES JUDICIALES DEL REPRESENTANTE LEGAL</t>
  </si>
  <si>
    <t xml:space="preserve">RESOLUCION POR LA CUAL EL ICBF OTORGA O RECONOCE PERSONERIA JURIDICA </t>
  </si>
  <si>
    <t>Resolución No. 02978 del 28/05/2014</t>
  </si>
  <si>
    <t>24-25</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</si>
  <si>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</si>
  <si>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</si>
  <si>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</si>
  <si>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</si>
  <si>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</si>
  <si>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r>
      <t xml:space="preserve">PROPONENTE No. </t>
    </r>
    <r>
      <rPr>
        <b/>
        <sz val="10"/>
        <color rgb="FFFF0000"/>
        <rFont val="Arial"/>
        <family val="2"/>
      </rPr>
      <t>7</t>
    </r>
    <r>
      <rPr>
        <b/>
        <sz val="10"/>
        <color theme="1"/>
        <rFont val="Arial"/>
        <family val="2"/>
      </rPr>
      <t xml:space="preserve">.  COOPERATIVA MULTIACTIVA DE ASESORIAS, SERVICIOS DE SALUD Y TRABAJO COMUNITARIO </t>
    </r>
  </si>
  <si>
    <t>N.A.</t>
  </si>
  <si>
    <t>COOPERATIVA MULTIACTIVA DE ASESORIAS, SERVICIOS DE SALUD Y TRABAJO COMUNITARIO</t>
  </si>
  <si>
    <t>810,005,111-0</t>
  </si>
  <si>
    <t>EL PROPONENTE CUMPLE ___X___ NO CUMPLE _______</t>
  </si>
  <si>
    <t>COOPERATIVA MULTIACTIVA DE ASESORIAS SERVICIOS DE SALUD Y TRABAJO COMUNITARIO COOPSALUDCOM</t>
  </si>
  <si>
    <t>906</t>
  </si>
  <si>
    <t>ICBF- CALDAS</t>
  </si>
  <si>
    <t>17-2012-0345</t>
  </si>
  <si>
    <t>N/A</t>
  </si>
  <si>
    <t>68 AL 72</t>
  </si>
  <si>
    <t>17-2012-0024</t>
  </si>
  <si>
    <t>73 AL 74</t>
  </si>
  <si>
    <t>MUNDOS HERMANOS GRUPO 1</t>
  </si>
  <si>
    <t xml:space="preserve">CDI - MODALIDAD FAMILIAR
</t>
  </si>
  <si>
    <t>PLATA RETIRO CACIQUE LOS LOBOS</t>
  </si>
  <si>
    <t xml:space="preserve">SI </t>
  </si>
  <si>
    <t>MUNDOS HERMANOS GRUPO 2</t>
  </si>
  <si>
    <t>LOBOS REPOSO HIGUERON</t>
  </si>
  <si>
    <t>MUNDOS HERMANOS  GRUPO 3</t>
  </si>
  <si>
    <t>INQUISION CARTAGENA</t>
  </si>
  <si>
    <t>CDI FAMILIAR BELALCAZAR</t>
  </si>
  <si>
    <t>CDI FAMILIAR SAN JOSE</t>
  </si>
  <si>
    <t>Calle 14 N° 4-16</t>
  </si>
  <si>
    <t>1/300</t>
  </si>
  <si>
    <t>MELVA LUCIA VARGAS ARANGO</t>
  </si>
  <si>
    <t>LICENCIADO EN EDUCACION PREESCOLAR</t>
  </si>
  <si>
    <t>UNIVERSIDAD DEL QUINDIO</t>
  </si>
  <si>
    <t>NA</t>
  </si>
  <si>
    <t>CONFAMILIARES</t>
  </si>
  <si>
    <t>29/10/2007 - 15/12/2009</t>
  </si>
  <si>
    <t>COORDINADORA JARDIN SOCIAL ARAUCA</t>
  </si>
  <si>
    <t>MARIA FANNY PATIÑO BULLA</t>
  </si>
  <si>
    <t>TRABAJADORA SOCIAL</t>
  </si>
  <si>
    <t>UNIVERSIDAD DE CALDAS</t>
  </si>
  <si>
    <t>01/10/2012 - 30/09/2014</t>
  </si>
  <si>
    <t>COORDINADORA MODALIDAD FAMILIAR</t>
  </si>
  <si>
    <t>GLORIA PATRICIA GIL ARIAS</t>
  </si>
  <si>
    <t>PROFESIONAL DESARROLLO FAMILIAR</t>
  </si>
  <si>
    <t>ALCALDIA DE CHINCHINA
UNION TEMPORAL
COOPSALUDCOM</t>
  </si>
  <si>
    <t>01/02/1999 - 30/12/2002
01/06/2008 -
01/02/2002 - 30/09/2014</t>
  </si>
  <si>
    <t>COORDINADORA OFICINA DE LA JUVENTUD
COORDINADORA PROGRAMA VIVIENDA CON BIENESTAR
COORDINADORA DE PROGRAMAS Y PROYECTOS SUSCRITOS CON EL ICBF</t>
  </si>
  <si>
    <t>2/300</t>
  </si>
  <si>
    <t>JENNIFER GIRALDO GONZALEZ</t>
  </si>
  <si>
    <t>ICBF CENTRO ZONAL MANIZALES UNO
PROCOPAL S.A.
CONSORCIO CALCAS CENTRO SUR</t>
  </si>
  <si>
    <t xml:space="preserve">01/09/2010-30/05/2011
01/03/2012-15/02/2013
19/02/2013-05/11/2013
</t>
  </si>
  <si>
    <t>PRACTICA ACADEMINA
AUXILIAR DE GESTION SOCIAL
TRABAJADORA SOCIAL</t>
  </si>
  <si>
    <t>LUISA FERNANDA QUINTERO TAMAYO</t>
  </si>
  <si>
    <t>UNIVERSIDAD DE CALDAS
ASOCIACION DE ESTUDIANTES DE CHINCHINA</t>
  </si>
  <si>
    <t>01/01/2011-30/12/2012
01/12/2010-30/11/2012</t>
  </si>
  <si>
    <t>PRACTICA DE TRABAJO CON FAMILIAR Y COMUNIDAD
ACOMPAÑAMIENOT Y APOYO SOCIAL</t>
  </si>
  <si>
    <t>JESUS ALBERTO RAMIREZ OCAMPO</t>
  </si>
  <si>
    <t xml:space="preserve">FUNDACION GUADALUPE
</t>
  </si>
  <si>
    <t>01/04/20211-30/04/2014</t>
  </si>
  <si>
    <t>PROFESIONAL DE DESARROLLO FAMILIAR EN EL ACOMPAÑAMIENTO DE PROYECTOS</t>
  </si>
  <si>
    <t>ANA MARIA PATIÑO CORREA</t>
  </si>
  <si>
    <t>PSICOLOGA</t>
  </si>
  <si>
    <t>UNIVERSIDAD DE MANIZALES</t>
  </si>
  <si>
    <t>FE Y ALEGRIA
CONSEJO SUPERIOR DE LA JUDICATURA</t>
  </si>
  <si>
    <t>20/01/2014-30/09/2014 
03/12/2012-08/03/2013</t>
  </si>
  <si>
    <t>PROFESIONAL DE APOYO PEDAGOGICO
ASISTENTE SOCIAL</t>
  </si>
  <si>
    <t>ROGER CAMILO DELGADO MONTES</t>
  </si>
  <si>
    <t>PSICOLOGO</t>
  </si>
  <si>
    <t xml:space="preserve">ACADEMIA NACIONAL DE APRENDIZAJE
COASHOGARES
</t>
  </si>
  <si>
    <t>27/02/2014-01/07/2014
17/09/2012-31/12/2013</t>
  </si>
  <si>
    <t xml:space="preserve">
DOCENTE
COORDINADOR</t>
  </si>
  <si>
    <t>SAE AJUSTA  LA GUIA TECNICA OPERATIVA</t>
  </si>
  <si>
    <t>ICBF- REGIONAL RISARALDA</t>
  </si>
  <si>
    <t>66-26-2009-047</t>
  </si>
  <si>
    <t>277-280</t>
  </si>
  <si>
    <t>ICBF REGIONAL CALDAS</t>
  </si>
  <si>
    <t>17-2011-408</t>
  </si>
  <si>
    <t>287-289</t>
  </si>
  <si>
    <t>17-2013-0120</t>
  </si>
  <si>
    <t>1/1000</t>
  </si>
  <si>
    <t>DIANA MILENA AGUIRRE BEDOYA</t>
  </si>
  <si>
    <t>CIENCIATURA EN PEDAGOGIA INFANTIL</t>
  </si>
  <si>
    <t>CERES UNIVERSIDAD DEL TOLIMA</t>
  </si>
  <si>
    <t>01/12/2011 -30/09/2012</t>
  </si>
  <si>
    <t>LILIANA PATRICIA BENJUMEA LOPEZ</t>
  </si>
  <si>
    <t>LICENCIADA EN PEDAGOGIA INFANTIL</t>
  </si>
  <si>
    <t xml:space="preserve">UNIVERSIDAD DEL TOLIMA
</t>
  </si>
  <si>
    <t>COLEGIO LOS ANDES
COOPSALUDCOM</t>
  </si>
  <si>
    <t>01/02/2009 - 30/11/2011
01/02/2014-30/09/2014</t>
  </si>
  <si>
    <t>DOCENTE</t>
  </si>
  <si>
    <t>1/5000</t>
  </si>
  <si>
    <t>DIANA MARIA GRAJALES CARDONA</t>
  </si>
  <si>
    <t>CONTADORA PUBLICA</t>
  </si>
  <si>
    <t xml:space="preserve">UNIVERSIDAD DE MANIZALES
</t>
  </si>
  <si>
    <t>REALTUR S.A.
COOPSALUDCOM</t>
  </si>
  <si>
    <t>01/10/2011 - 30/09/2014
01702/2005  - 30/09/2014</t>
  </si>
  <si>
    <t>CONTADORA</t>
  </si>
  <si>
    <r>
      <t>1.</t>
    </r>
    <r>
      <rPr>
        <sz val="7"/>
        <color indexed="8"/>
        <rFont val="Times New Roman"/>
        <family val="1"/>
      </rPr>
      <t xml:space="preserve">   </t>
    </r>
    <r>
      <rPr>
        <sz val="11"/>
        <color indexed="8"/>
        <rFont val="Arial"/>
        <family val="2"/>
      </rPr>
      <t>Experiencia adicional a la mínima requerida en la ejecución de programas de atención a primera infancia y o familia</t>
    </r>
  </si>
  <si>
    <r>
      <t>2.</t>
    </r>
    <r>
      <rPr>
        <sz val="7"/>
        <color indexed="8"/>
        <rFont val="Times New Roman"/>
        <family val="1"/>
      </rPr>
      <t xml:space="preserve">   </t>
    </r>
    <r>
      <rPr>
        <sz val="11"/>
        <color indexed="8"/>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</si>
  <si>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JORGE ALBERTO SANCHEZ PARRA</t>
  </si>
  <si>
    <t>PSICOLOG0</t>
  </si>
  <si>
    <t>UNIVERSIDADD ANTONIO NARIÑO</t>
  </si>
  <si>
    <t>COOSOBIEN
INSTITUCION EDUCATIVA BISQUES DEL NORTE</t>
  </si>
  <si>
    <t xml:space="preserve">11/02/2013-14/12/2013
13/02/2008-1/12/2009
</t>
  </si>
  <si>
    <t>PRACTICAS PROFESIONALES PSICOLOGICAS
Docente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</si>
</sst>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rgb="FF002060"/>
      <name val="Arial Narrow"/>
      <family val="2"/>
    </font>
    <font>
      <sz val="10"/>
      <color theme="1"/>
      <name val="Arial Narrow"/>
      <family val="2"/>
    </font>
    <font>
      <b/>
      <sz val="10"/>
      <color rgb="FFFF0000"/>
      <name val="Arial"/>
      <family val="2"/>
    </font>
    <font>
      <b/>
      <sz val="11"/>
      <color indexed="8"/>
      <name val="Arial"/>
      <family val="2"/>
    </font>
    <font>
      <sz val="11"/>
      <color indexed="8"/>
      <name val="Arial"/>
      <family val="2"/>
    </font>
    <font>
      <sz val="7"/>
      <color indexed="8"/>
      <name val="Times New Roman"/>
      <family val="1"/>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6">
    <xf numFmtId="0" fontId="0" fillId="0" borderId="0" xfId="0"/>
    <xf numFmtId="0" fontId="0" fillId="0" borderId="1" xfId="0" applyFill="1" applyBorder="1" applyAlignment="1">
      <alignment horizontal="center"/>
    </xf>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8" xfId="0" applyFont="1" applyFill="1" applyBorder="1" applyAlignment="1">
      <alignment horizontal="center" vertical="center" wrapText="1"/>
    </xf>
    <xf numFmtId="0" fontId="24" fillId="0" borderId="18" xfId="0" applyFont="1" applyBorder="1" applyAlignment="1">
      <alignment horizontal="center" vertical="center" wrapText="1"/>
    </xf>
    <xf numFmtId="0" fontId="24" fillId="6" borderId="1"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0" borderId="0" xfId="0" applyFont="1" applyBorder="1" applyAlignment="1">
      <alignment horizontal="center" vertical="center" wrapText="1"/>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4"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 fillId="2" borderId="11" xfId="0" applyNumberFormat="1" applyFont="1" applyFill="1" applyBorder="1" applyAlignment="1">
      <alignment horizontal="center" vertical="center" wrapText="1"/>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30" xfId="0" applyFont="1" applyFill="1" applyBorder="1" applyAlignment="1">
      <alignment vertical="center"/>
    </xf>
    <xf numFmtId="0" fontId="26" fillId="7" borderId="0" xfId="0" applyFont="1" applyFill="1" applyAlignment="1">
      <alignment horizontal="center"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7" fillId="7" borderId="35" xfId="0" applyFont="1" applyFill="1" applyBorder="1" applyAlignment="1">
      <alignment vertical="center" wrapText="1"/>
    </xf>
    <xf numFmtId="0" fontId="28" fillId="0" borderId="0" xfId="0" applyFont="1"/>
    <xf numFmtId="0" fontId="32" fillId="0" borderId="0" xfId="0" applyFont="1"/>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4" fillId="0" borderId="40" xfId="0" applyFont="1" applyBorder="1" applyAlignment="1">
      <alignment horizontal="center" vertical="center" wrapText="1"/>
    </xf>
    <xf numFmtId="0" fontId="29" fillId="0" borderId="0" xfId="0" applyFont="1" applyBorder="1" applyAlignment="1">
      <alignment horizontal="justify" vertical="center"/>
    </xf>
    <xf numFmtId="0" fontId="38" fillId="7" borderId="19" xfId="0" applyFont="1" applyFill="1" applyBorder="1" applyAlignment="1">
      <alignment horizontal="center" vertical="center" wrapText="1"/>
    </xf>
    <xf numFmtId="0" fontId="38" fillId="0" borderId="1" xfId="0" applyFont="1" applyBorder="1" applyAlignment="1">
      <alignment horizontal="center" vertical="center"/>
    </xf>
    <xf numFmtId="0" fontId="38" fillId="7" borderId="22" xfId="0" applyFont="1" applyFill="1" applyBorder="1" applyAlignment="1">
      <alignment horizontal="center" vertical="center" wrapText="1"/>
    </xf>
    <xf numFmtId="0" fontId="38" fillId="0" borderId="22" xfId="0" applyFont="1" applyBorder="1" applyAlignment="1">
      <alignment horizontal="center" vertical="center" wrapText="1"/>
    </xf>
    <xf numFmtId="0" fontId="38" fillId="0" borderId="22" xfId="0" applyFont="1" applyFill="1" applyBorder="1" applyAlignment="1">
      <alignment horizontal="center" vertical="center" wrapText="1"/>
    </xf>
    <xf numFmtId="0" fontId="38" fillId="0" borderId="5" xfId="0" applyFont="1" applyBorder="1" applyAlignment="1">
      <alignment horizontal="center"/>
    </xf>
    <xf numFmtId="0" fontId="38" fillId="0" borderId="39" xfId="0" applyFont="1" applyBorder="1" applyAlignment="1">
      <alignment horizontal="center"/>
    </xf>
    <xf numFmtId="0" fontId="38" fillId="0" borderId="14" xfId="0" applyFont="1" applyBorder="1" applyAlignment="1">
      <alignment horizont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6" fillId="7" borderId="33" xfId="0" applyFont="1" applyFill="1" applyBorder="1" applyAlignment="1">
      <alignment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2" fontId="27" fillId="8" borderId="0" xfId="0" applyNumberFormat="1" applyFont="1" applyFill="1" applyAlignment="1">
      <alignment horizontal="center" vertical="center"/>
    </xf>
    <xf numFmtId="9" fontId="27" fillId="8" borderId="35" xfId="0" applyNumberFormat="1" applyFont="1" applyFill="1" applyBorder="1" applyAlignment="1">
      <alignment horizontal="center" vertical="center"/>
    </xf>
    <xf numFmtId="0" fontId="0" fillId="0" borderId="0" xfId="0" applyAlignment="1">
      <alignment horizontal="left" vertical="center"/>
    </xf>
    <xf numFmtId="0" fontId="9" fillId="3" borderId="8" xfId="0" applyFont="1" applyFill="1" applyBorder="1" applyAlignment="1" applyProtection="1">
      <alignment horizontal="center" vertical="center"/>
      <protection locked="0"/>
    </xf>
    <xf numFmtId="0" fontId="9" fillId="3" borderId="9" xfId="0" applyFont="1" applyFill="1" applyBorder="1" applyAlignment="1" applyProtection="1">
      <alignment horizontal="center" vertical="center"/>
      <protection locked="0"/>
    </xf>
    <xf numFmtId="15" fontId="0" fillId="0" borderId="7" xfId="0" applyNumberFormat="1" applyFill="1" applyBorder="1" applyAlignment="1" applyProtection="1">
      <alignment horizontal="left" vertical="center"/>
      <protection locked="0"/>
    </xf>
    <xf numFmtId="0" fontId="9" fillId="0" borderId="8" xfId="0" applyFont="1" applyFill="1" applyBorder="1" applyAlignment="1" applyProtection="1">
      <alignment vertical="center"/>
      <protection locked="0"/>
    </xf>
    <xf numFmtId="0" fontId="9" fillId="0" borderId="8" xfId="0" applyFont="1" applyFill="1" applyBorder="1" applyAlignment="1" applyProtection="1">
      <alignment horizontal="center" vertical="center"/>
      <protection locked="0"/>
    </xf>
    <xf numFmtId="0" fontId="9" fillId="0" borderId="9" xfId="0" applyFont="1" applyFill="1" applyBorder="1" applyAlignment="1" applyProtection="1">
      <alignment horizontal="center" vertical="center"/>
      <protection locked="0"/>
    </xf>
    <xf numFmtId="0" fontId="12" fillId="0" borderId="0" xfId="0" applyFont="1" applyFill="1" applyBorder="1" applyAlignment="1" applyProtection="1">
      <alignment vertical="center"/>
      <protection locked="0"/>
    </xf>
    <xf numFmtId="0" fontId="12" fillId="0" borderId="0" xfId="0" applyFont="1" applyFill="1" applyBorder="1" applyAlignment="1" applyProtection="1">
      <alignment horizontal="center" vertical="center"/>
      <protection locked="0"/>
    </xf>
    <xf numFmtId="0" fontId="9" fillId="2" borderId="1" xfId="0" applyFont="1" applyFill="1" applyBorder="1" applyAlignment="1">
      <alignment horizontal="left" vertical="center" wrapText="1"/>
    </xf>
    <xf numFmtId="0" fontId="9" fillId="2" borderId="1" xfId="0" applyFont="1" applyFill="1" applyBorder="1" applyAlignment="1">
      <alignment vertical="center" wrapText="1"/>
    </xf>
    <xf numFmtId="0" fontId="9" fillId="2" borderId="0" xfId="0" applyFont="1" applyFill="1" applyBorder="1" applyAlignment="1">
      <alignment vertical="center" wrapText="1"/>
    </xf>
    <xf numFmtId="0" fontId="0" fillId="0" borderId="0" xfId="0" applyFill="1" applyBorder="1" applyAlignment="1">
      <alignment horizontal="center" vertical="center" wrapText="1"/>
    </xf>
    <xf numFmtId="166" fontId="0" fillId="3" borderId="1" xfId="0" applyNumberFormat="1" applyFill="1" applyBorder="1" applyAlignment="1">
      <alignment horizontal="left" vertical="center"/>
    </xf>
    <xf numFmtId="49" fontId="0" fillId="3" borderId="1" xfId="0" applyNumberFormat="1" applyFill="1" applyBorder="1" applyAlignment="1">
      <alignment vertical="center"/>
    </xf>
    <xf numFmtId="166" fontId="0" fillId="3" borderId="0" xfId="0" applyNumberFormat="1" applyFill="1" applyBorder="1" applyAlignment="1">
      <alignment vertical="center"/>
    </xf>
    <xf numFmtId="167" fontId="0" fillId="0" borderId="0" xfId="0" applyNumberFormat="1" applyFill="1" applyBorder="1" applyAlignment="1">
      <alignment horizontal="center" vertical="center"/>
    </xf>
    <xf numFmtId="166" fontId="0" fillId="3" borderId="1" xfId="0" applyNumberFormat="1" applyFill="1" applyBorder="1" applyAlignment="1">
      <alignment vertical="center"/>
    </xf>
    <xf numFmtId="0" fontId="0" fillId="3" borderId="1" xfId="0" applyFill="1" applyBorder="1" applyAlignment="1">
      <alignment horizontal="left" vertical="center"/>
    </xf>
    <xf numFmtId="0" fontId="0" fillId="0" borderId="0" xfId="0" applyFill="1" applyBorder="1" applyAlignment="1">
      <alignment horizontal="left" vertical="center" wrapText="1"/>
    </xf>
    <xf numFmtId="0" fontId="0" fillId="0" borderId="0" xfId="0" applyBorder="1" applyAlignment="1">
      <alignment horizontal="center" vertical="center"/>
    </xf>
    <xf numFmtId="167" fontId="0" fillId="0" borderId="0" xfId="0" applyNumberFormat="1" applyBorder="1" applyAlignment="1">
      <alignment horizontal="left" vertical="center"/>
    </xf>
    <xf numFmtId="166" fontId="0" fillId="4" borderId="1" xfId="0" applyNumberFormat="1" applyFill="1" applyBorder="1" applyAlignment="1" applyProtection="1">
      <alignment horizontal="left" vertical="center"/>
      <protection locked="0"/>
    </xf>
    <xf numFmtId="0" fontId="1" fillId="0" borderId="0" xfId="0" applyFont="1" applyFill="1" applyBorder="1" applyAlignment="1">
      <alignment horizontal="center" vertical="center" wrapText="1"/>
    </xf>
    <xf numFmtId="164" fontId="0" fillId="0" borderId="0" xfId="0" applyNumberFormat="1" applyBorder="1" applyAlignment="1">
      <alignment horizontal="center" vertical="center"/>
    </xf>
    <xf numFmtId="167" fontId="0" fillId="0" borderId="0" xfId="0" applyNumberFormat="1" applyFill="1" applyBorder="1" applyAlignment="1">
      <alignment horizontal="left" vertical="center"/>
    </xf>
    <xf numFmtId="166" fontId="0" fillId="0" borderId="0" xfId="0" applyNumberFormat="1" applyFill="1" applyBorder="1" applyAlignment="1" applyProtection="1">
      <alignment horizontal="left" vertical="center"/>
      <protection locked="0"/>
    </xf>
    <xf numFmtId="0" fontId="41" fillId="2" borderId="1" xfId="0" applyFont="1" applyFill="1" applyBorder="1" applyAlignment="1">
      <alignment horizontal="center" vertical="center" wrapText="1"/>
    </xf>
    <xf numFmtId="0" fontId="41" fillId="2" borderId="1" xfId="0" applyFont="1" applyFill="1" applyBorder="1" applyAlignment="1">
      <alignment horizontal="left" vertical="center" wrapText="1"/>
    </xf>
    <xf numFmtId="0" fontId="0" fillId="0" borderId="1" xfId="0" applyBorder="1" applyAlignment="1">
      <alignment horizontal="left" vertical="center"/>
    </xf>
    <xf numFmtId="0" fontId="1" fillId="2" borderId="1" xfId="0" applyFont="1" applyFill="1" applyBorder="1" applyAlignment="1">
      <alignment horizontal="left" vertical="center"/>
    </xf>
    <xf numFmtId="0" fontId="42" fillId="0" borderId="1" xfId="0" applyFont="1" applyBorder="1" applyAlignment="1">
      <alignment horizontal="justify" vertical="center" wrapText="1"/>
    </xf>
    <xf numFmtId="0" fontId="42" fillId="0" borderId="1" xfId="0" applyFont="1" applyBorder="1" applyAlignment="1">
      <alignment horizontal="center" vertical="center" wrapText="1"/>
    </xf>
    <xf numFmtId="0" fontId="1" fillId="2" borderId="11" xfId="0" applyFont="1" applyFill="1" applyBorder="1" applyAlignment="1">
      <alignment horizontal="left" vertical="center" wrapText="1"/>
    </xf>
    <xf numFmtId="0" fontId="1" fillId="2" borderId="11" xfId="0" applyFont="1" applyFill="1" applyBorder="1" applyAlignment="1">
      <alignment vertical="center" wrapText="1"/>
    </xf>
    <xf numFmtId="9" fontId="13" fillId="0" borderId="1" xfId="0" applyNumberFormat="1"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9" fontId="13" fillId="0" borderId="1" xfId="4" applyFont="1" applyFill="1" applyBorder="1" applyAlignment="1" applyProtection="1">
      <alignment vertical="center" wrapText="1"/>
      <protection locked="0"/>
    </xf>
    <xf numFmtId="1" fontId="13" fillId="0" borderId="1" xfId="0" applyNumberFormat="1" applyFont="1" applyFill="1" applyBorder="1" applyAlignment="1" applyProtection="1">
      <alignment horizontal="center" vertical="center" wrapText="1"/>
      <protection locked="0"/>
    </xf>
    <xf numFmtId="44" fontId="13" fillId="0" borderId="1" xfId="3" applyFont="1" applyFill="1" applyBorder="1" applyAlignment="1">
      <alignment horizontal="center" vertical="center" wrapText="1"/>
    </xf>
    <xf numFmtId="0" fontId="0" fillId="0" borderId="1" xfId="0" applyFill="1" applyBorder="1" applyAlignment="1">
      <alignment horizontal="left" vertical="center"/>
    </xf>
    <xf numFmtId="167" fontId="0" fillId="0" borderId="1" xfId="0" applyNumberFormat="1" applyFill="1" applyBorder="1" applyAlignment="1">
      <alignment horizontal="left" vertical="center"/>
    </xf>
    <xf numFmtId="1" fontId="0" fillId="0" borderId="1" xfId="0" applyNumberFormat="1" applyFill="1" applyBorder="1" applyAlignment="1">
      <alignment horizontal="center" vertical="center"/>
    </xf>
    <xf numFmtId="44" fontId="0" fillId="0" borderId="1" xfId="3" applyFont="1" applyFill="1" applyBorder="1" applyAlignment="1">
      <alignment horizontal="center" vertical="center"/>
    </xf>
    <xf numFmtId="0" fontId="0" fillId="0" borderId="0" xfId="0" applyFill="1" applyAlignment="1">
      <alignment horizontal="center" vertical="center"/>
    </xf>
    <xf numFmtId="0" fontId="1" fillId="0" borderId="1" xfId="0" applyFont="1" applyFill="1" applyBorder="1" applyAlignment="1">
      <alignment horizontal="left" vertical="center"/>
    </xf>
    <xf numFmtId="169" fontId="1" fillId="0" borderId="1" xfId="0" applyNumberFormat="1" applyFont="1" applyFill="1" applyBorder="1" applyAlignment="1">
      <alignment horizontal="left" vertical="center"/>
    </xf>
    <xf numFmtId="1" fontId="0" fillId="0" borderId="1" xfId="0" applyNumberFormat="1" applyFill="1" applyBorder="1" applyAlignment="1">
      <alignment horizontal="left"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1"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0" fillId="0" borderId="1" xfId="0" applyFill="1" applyBorder="1" applyAlignment="1">
      <alignment horizontal="left" vertical="center" wrapText="1"/>
    </xf>
    <xf numFmtId="0" fontId="0" fillId="0" borderId="1" xfId="0" applyFill="1" applyBorder="1" applyAlignment="1">
      <alignment horizontal="center" wrapText="1"/>
    </xf>
    <xf numFmtId="0" fontId="0" fillId="0" borderId="1" xfId="0" applyFill="1" applyBorder="1" applyAlignment="1">
      <alignment horizontal="center" vertical="center" wrapText="1"/>
    </xf>
    <xf numFmtId="0" fontId="0" fillId="0" borderId="1" xfId="0" applyFill="1" applyBorder="1" applyAlignment="1">
      <alignment horizontal="left" wrapText="1"/>
    </xf>
    <xf numFmtId="0" fontId="0" fillId="11" borderId="0" xfId="0" applyFill="1" applyAlignment="1">
      <alignment vertical="center"/>
    </xf>
    <xf numFmtId="0" fontId="0" fillId="2" borderId="1" xfId="0" applyFill="1" applyBorder="1" applyAlignment="1">
      <alignment vertical="center"/>
    </xf>
    <xf numFmtId="0" fontId="0" fillId="2" borderId="1" xfId="0" applyFill="1" applyBorder="1" applyAlignment="1">
      <alignment horizontal="lef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 fillId="11"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14" fontId="1" fillId="11" borderId="1" xfId="0" applyNumberFormat="1" applyFont="1" applyFill="1" applyBorder="1" applyAlignment="1">
      <alignment horizontal="center" vertical="center" wrapText="1"/>
    </xf>
    <xf numFmtId="0" fontId="1" fillId="11" borderId="1"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0" fillId="0" borderId="1" xfId="0" applyBorder="1" applyAlignment="1">
      <alignment horizontal="left" vertical="center" wrapText="1"/>
    </xf>
    <xf numFmtId="0" fontId="0" fillId="11" borderId="1" xfId="0"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Fill="1" applyBorder="1" applyAlignment="1">
      <alignment vertical="center" wrapText="1"/>
    </xf>
    <xf numFmtId="3"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center" vertical="center" wrapText="1"/>
    </xf>
    <xf numFmtId="3" fontId="18" fillId="0" borderId="1" xfId="0" applyNumberFormat="1" applyFont="1" applyFill="1" applyBorder="1" applyAlignment="1" applyProtection="1">
      <alignment horizontal="center" vertical="center" wrapText="1"/>
      <protection locked="0"/>
    </xf>
    <xf numFmtId="0" fontId="0" fillId="0" borderId="0" xfId="0" applyFill="1" applyAlignment="1">
      <alignment horizontal="left" vertical="center"/>
    </xf>
    <xf numFmtId="167" fontId="0" fillId="0" borderId="0" xfId="0" applyNumberFormat="1" applyFill="1" applyAlignment="1">
      <alignment horizontal="left" vertical="center"/>
    </xf>
    <xf numFmtId="0" fontId="1" fillId="2" borderId="16" xfId="0" applyFont="1" applyFill="1" applyBorder="1" applyAlignment="1">
      <alignment horizontal="left" vertical="center"/>
    </xf>
    <xf numFmtId="0" fontId="1" fillId="2" borderId="16" xfId="0" applyFont="1" applyFill="1"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2" fillId="0" borderId="1" xfId="0" applyFont="1" applyBorder="1" applyAlignment="1">
      <alignment horizontal="left" vertical="center"/>
    </xf>
    <xf numFmtId="14" fontId="0" fillId="0" borderId="1" xfId="0" applyNumberFormat="1" applyBorder="1" applyAlignment="1">
      <alignment horizontal="center" vertical="center" wrapText="1"/>
    </xf>
    <xf numFmtId="0" fontId="14" fillId="0" borderId="1" xfId="0" applyFont="1" applyFill="1" applyBorder="1" applyAlignment="1">
      <alignment horizontal="center" vertical="center"/>
    </xf>
    <xf numFmtId="49" fontId="0" fillId="0" borderId="1" xfId="0" applyNumberFormat="1" applyBorder="1" applyAlignment="1">
      <alignment horizontal="center" vertical="center" wrapText="1"/>
    </xf>
    <xf numFmtId="0" fontId="0" fillId="0" borderId="4" xfId="0" applyBorder="1" applyAlignment="1">
      <alignment horizontal="left" vertical="center"/>
    </xf>
    <xf numFmtId="0" fontId="1" fillId="2" borderId="16" xfId="0" applyFont="1" applyFill="1" applyBorder="1" applyAlignment="1">
      <alignment vertical="center" wrapText="1"/>
    </xf>
    <xf numFmtId="0" fontId="1" fillId="2" borderId="0" xfId="0" applyFont="1" applyFill="1" applyBorder="1" applyAlignment="1">
      <alignment vertical="center" wrapText="1"/>
    </xf>
    <xf numFmtId="0" fontId="1" fillId="0" borderId="0" xfId="0" applyFont="1" applyBorder="1" applyAlignment="1">
      <alignment vertical="center"/>
    </xf>
    <xf numFmtId="0" fontId="0" fillId="11" borderId="1" xfId="0" applyFont="1" applyFill="1" applyBorder="1" applyAlignment="1">
      <alignment vertical="center" wrapText="1"/>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38" fillId="0" borderId="1" xfId="0" applyFont="1" applyBorder="1" applyAlignment="1">
      <alignment horizontal="center"/>
    </xf>
    <xf numFmtId="0" fontId="38" fillId="7" borderId="19" xfId="0" applyFont="1" applyFill="1" applyBorder="1" applyAlignment="1">
      <alignment vertical="center" wrapText="1"/>
    </xf>
    <xf numFmtId="0" fontId="38" fillId="7" borderId="20" xfId="0" applyFont="1" applyFill="1" applyBorder="1" applyAlignment="1">
      <alignment vertical="center" wrapText="1"/>
    </xf>
    <xf numFmtId="0" fontId="38" fillId="7" borderId="21" xfId="0" applyFont="1" applyFill="1" applyBorder="1" applyAlignment="1">
      <alignment vertical="center" wrapText="1"/>
    </xf>
    <xf numFmtId="0" fontId="38" fillId="7" borderId="22" xfId="0" applyFont="1" applyFill="1" applyBorder="1" applyAlignment="1">
      <alignment vertical="center" wrapText="1"/>
    </xf>
    <xf numFmtId="0" fontId="38" fillId="7" borderId="23" xfId="0" applyFont="1" applyFill="1" applyBorder="1" applyAlignment="1">
      <alignment vertical="center" wrapText="1"/>
    </xf>
    <xf numFmtId="0" fontId="38" fillId="7" borderId="24" xfId="0" applyFont="1" applyFill="1" applyBorder="1" applyAlignment="1">
      <alignment vertical="center" wrapText="1"/>
    </xf>
    <xf numFmtId="0" fontId="38" fillId="4" borderId="1" xfId="0" applyFont="1" applyFill="1" applyBorder="1" applyAlignment="1">
      <alignment horizontal="center" vertical="center"/>
    </xf>
    <xf numFmtId="0" fontId="38" fillId="0" borderId="22" xfId="0" applyFont="1" applyBorder="1" applyAlignment="1">
      <alignment vertical="center" wrapText="1"/>
    </xf>
    <xf numFmtId="0" fontId="38" fillId="0" borderId="23" xfId="0" applyFont="1" applyBorder="1" applyAlignment="1">
      <alignment vertical="center" wrapText="1"/>
    </xf>
    <xf numFmtId="0" fontId="38" fillId="0" borderId="24" xfId="0" applyFont="1" applyBorder="1" applyAlignment="1">
      <alignment vertical="center" wrapText="1"/>
    </xf>
    <xf numFmtId="0" fontId="31" fillId="10" borderId="0" xfId="0" applyFont="1" applyFill="1" applyAlignment="1">
      <alignment horizontal="center"/>
    </xf>
    <xf numFmtId="0" fontId="30" fillId="4" borderId="0" xfId="0" applyFont="1" applyFill="1" applyAlignment="1">
      <alignment horizontal="center" vertical="justify"/>
    </xf>
    <xf numFmtId="0" fontId="24" fillId="6" borderId="1" xfId="0" applyFont="1" applyFill="1" applyBorder="1" applyAlignment="1">
      <alignment horizontal="center" vertical="center" wrapText="1"/>
    </xf>
    <xf numFmtId="0" fontId="24" fillId="0" borderId="5"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 xfId="0" applyFont="1" applyBorder="1" applyAlignment="1">
      <alignment horizontal="center" vertical="center" wrapText="1"/>
    </xf>
    <xf numFmtId="0" fontId="38" fillId="0" borderId="22" xfId="0" applyFont="1" applyFill="1" applyBorder="1" applyAlignment="1">
      <alignment vertical="center" wrapText="1"/>
    </xf>
    <xf numFmtId="0" fontId="38" fillId="0" borderId="23" xfId="0" applyFont="1" applyFill="1" applyBorder="1" applyAlignment="1">
      <alignment vertical="center" wrapText="1"/>
    </xf>
    <xf numFmtId="0" fontId="38" fillId="0" borderId="24" xfId="0" applyFont="1" applyFill="1" applyBorder="1" applyAlignment="1">
      <alignment vertical="center" wrapText="1"/>
    </xf>
    <xf numFmtId="0" fontId="38" fillId="0" borderId="5" xfId="0" applyFont="1" applyBorder="1" applyAlignment="1">
      <alignment horizontal="center" vertical="center" wrapText="1"/>
    </xf>
    <xf numFmtId="0" fontId="38" fillId="0" borderId="39" xfId="0" applyFont="1" applyBorder="1" applyAlignment="1">
      <alignment horizontal="center" vertical="center" wrapText="1"/>
    </xf>
    <xf numFmtId="0" fontId="38" fillId="0" borderId="14" xfId="0" applyFont="1" applyBorder="1" applyAlignment="1">
      <alignment horizontal="center" vertical="center" wrapText="1"/>
    </xf>
    <xf numFmtId="0" fontId="37" fillId="0" borderId="0" xfId="0" applyFont="1" applyFill="1" applyBorder="1" applyAlignment="1" applyProtection="1">
      <alignment horizontal="center"/>
    </xf>
    <xf numFmtId="0" fontId="24"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vertical="center"/>
    </xf>
    <xf numFmtId="0" fontId="1" fillId="0" borderId="12" xfId="0" applyFont="1" applyBorder="1" applyAlignment="1">
      <alignment vertical="center"/>
    </xf>
    <xf numFmtId="0" fontId="1" fillId="0" borderId="4" xfId="0" applyFont="1" applyBorder="1" applyAlignment="1">
      <alignment vertical="center"/>
    </xf>
    <xf numFmtId="0" fontId="0" fillId="0" borderId="1" xfId="0" applyBorder="1" applyAlignment="1">
      <alignment horizontal="left"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left" vertical="center"/>
    </xf>
    <xf numFmtId="0" fontId="0" fillId="0" borderId="12" xfId="0" applyBorder="1" applyAlignment="1">
      <alignment horizontal="left" vertical="center"/>
    </xf>
    <xf numFmtId="0" fontId="0" fillId="0" borderId="17" xfId="0" applyBorder="1" applyAlignment="1">
      <alignment horizontal="left" vertical="center"/>
    </xf>
    <xf numFmtId="0" fontId="0" fillId="0" borderId="13" xfId="0" applyBorder="1" applyAlignment="1">
      <alignment horizontal="left" vertical="center"/>
    </xf>
    <xf numFmtId="0" fontId="0" fillId="0" borderId="4" xfId="0" applyBorder="1" applyAlignment="1">
      <alignment horizontal="left" vertical="center"/>
    </xf>
    <xf numFmtId="0" fontId="9" fillId="2"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2" xfId="0" applyFont="1" applyFill="1" applyBorder="1" applyAlignment="1">
      <alignment horizontal="center" vertical="center"/>
    </xf>
    <xf numFmtId="0" fontId="1" fillId="0" borderId="4"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26" fillId="7" borderId="26" xfId="0" applyFont="1" applyFill="1" applyBorder="1" applyAlignment="1">
      <alignment vertical="center" wrapText="1"/>
    </xf>
    <xf numFmtId="0" fontId="26" fillId="7" borderId="37" xfId="0" applyFont="1" applyFill="1" applyBorder="1" applyAlignment="1">
      <alignment vertical="center" wrapText="1"/>
    </xf>
    <xf numFmtId="0" fontId="27" fillId="7" borderId="29" xfId="0" applyFont="1" applyFill="1" applyBorder="1" applyAlignment="1">
      <alignment vertical="center"/>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27" fillId="7" borderId="32" xfId="0" applyFont="1" applyFill="1" applyBorder="1" applyAlignment="1">
      <alignment horizontal="center" vertical="center" wrapText="1"/>
    </xf>
    <xf numFmtId="0" fontId="27"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6"/>
  <sheetViews>
    <sheetView zoomScale="75" zoomScaleNormal="75" workbookViewId="0">
      <selection activeCell="Q13" sqref="Q1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2" t="s">
        <v>85</v>
      </c>
      <c r="B2" s="232"/>
      <c r="C2" s="232"/>
      <c r="D2" s="232"/>
      <c r="E2" s="232"/>
      <c r="F2" s="232"/>
      <c r="G2" s="232"/>
      <c r="H2" s="232"/>
      <c r="I2" s="232"/>
      <c r="J2" s="232"/>
      <c r="K2" s="232"/>
      <c r="L2" s="232"/>
    </row>
    <row r="4" spans="1:12" ht="16.5" x14ac:dyDescent="0.25">
      <c r="A4" s="217" t="s">
        <v>63</v>
      </c>
      <c r="B4" s="217"/>
      <c r="C4" s="217"/>
      <c r="D4" s="217"/>
      <c r="E4" s="217"/>
      <c r="F4" s="217"/>
      <c r="G4" s="217"/>
      <c r="H4" s="217"/>
      <c r="I4" s="217"/>
      <c r="J4" s="217"/>
      <c r="K4" s="217"/>
      <c r="L4" s="217"/>
    </row>
    <row r="5" spans="1:12" ht="16.5" x14ac:dyDescent="0.25">
      <c r="A5" s="44"/>
    </row>
    <row r="6" spans="1:12" ht="16.5" x14ac:dyDescent="0.25">
      <c r="A6" s="217" t="s">
        <v>150</v>
      </c>
      <c r="B6" s="217"/>
      <c r="C6" s="217"/>
      <c r="D6" s="217"/>
      <c r="E6" s="217"/>
      <c r="F6" s="217"/>
      <c r="G6" s="217"/>
      <c r="H6" s="217"/>
      <c r="I6" s="217"/>
      <c r="J6" s="217"/>
      <c r="K6" s="217"/>
      <c r="L6" s="217"/>
    </row>
    <row r="7" spans="1:12" ht="16.5" x14ac:dyDescent="0.25">
      <c r="A7" s="45"/>
    </row>
    <row r="8" spans="1:12" ht="109.5" customHeight="1" x14ac:dyDescent="0.25">
      <c r="A8" s="218" t="s">
        <v>151</v>
      </c>
      <c r="B8" s="218"/>
      <c r="C8" s="218"/>
      <c r="D8" s="218"/>
      <c r="E8" s="218"/>
      <c r="F8" s="218"/>
      <c r="G8" s="218"/>
      <c r="H8" s="218"/>
      <c r="I8" s="218"/>
      <c r="J8" s="218"/>
      <c r="K8" s="218"/>
      <c r="L8" s="218"/>
    </row>
    <row r="9" spans="1:12" ht="45.75" customHeight="1" x14ac:dyDescent="0.25">
      <c r="A9" s="218"/>
      <c r="B9" s="218"/>
      <c r="C9" s="218"/>
      <c r="D9" s="218"/>
      <c r="E9" s="218"/>
      <c r="F9" s="218"/>
      <c r="G9" s="218"/>
      <c r="H9" s="218"/>
      <c r="I9" s="218"/>
      <c r="J9" s="218"/>
      <c r="K9" s="218"/>
      <c r="L9" s="218"/>
    </row>
    <row r="10" spans="1:12" ht="28.5" customHeight="1" x14ac:dyDescent="0.25">
      <c r="A10" s="218" t="s">
        <v>88</v>
      </c>
      <c r="B10" s="218"/>
      <c r="C10" s="218"/>
      <c r="D10" s="218"/>
      <c r="E10" s="218"/>
      <c r="F10" s="218"/>
      <c r="G10" s="218"/>
      <c r="H10" s="218"/>
      <c r="I10" s="218"/>
      <c r="J10" s="218"/>
      <c r="K10" s="218"/>
      <c r="L10" s="218"/>
    </row>
    <row r="11" spans="1:12" ht="28.5" customHeight="1" x14ac:dyDescent="0.25">
      <c r="A11" s="218"/>
      <c r="B11" s="218"/>
      <c r="C11" s="218"/>
      <c r="D11" s="218"/>
      <c r="E11" s="218"/>
      <c r="F11" s="218"/>
      <c r="G11" s="218"/>
      <c r="H11" s="218"/>
      <c r="I11" s="218"/>
      <c r="J11" s="218"/>
      <c r="K11" s="218"/>
      <c r="L11" s="218"/>
    </row>
    <row r="12" spans="1:12" ht="15.75" thickBot="1" x14ac:dyDescent="0.3"/>
    <row r="13" spans="1:12" ht="15.75" thickBot="1" x14ac:dyDescent="0.3">
      <c r="A13" s="46" t="s">
        <v>64</v>
      </c>
      <c r="B13" s="219" t="s">
        <v>84</v>
      </c>
      <c r="C13" s="220"/>
      <c r="D13" s="220"/>
      <c r="E13" s="220"/>
      <c r="F13" s="220"/>
      <c r="G13" s="220"/>
      <c r="H13" s="220"/>
      <c r="I13" s="220"/>
      <c r="J13" s="220"/>
      <c r="K13" s="220"/>
      <c r="L13" s="220"/>
    </row>
    <row r="14" spans="1:12" s="58" customFormat="1" ht="25.5" customHeight="1" thickBot="1" x14ac:dyDescent="0.3">
      <c r="A14" s="47">
        <v>1</v>
      </c>
      <c r="B14" s="235" t="s">
        <v>184</v>
      </c>
      <c r="C14" s="236" t="s">
        <v>152</v>
      </c>
      <c r="D14" s="236" t="s">
        <v>152</v>
      </c>
      <c r="E14" s="236" t="s">
        <v>152</v>
      </c>
      <c r="F14" s="236" t="s">
        <v>152</v>
      </c>
      <c r="G14" s="236" t="s">
        <v>152</v>
      </c>
      <c r="H14" s="236" t="s">
        <v>152</v>
      </c>
      <c r="I14" s="236" t="s">
        <v>152</v>
      </c>
      <c r="J14" s="236" t="s">
        <v>152</v>
      </c>
      <c r="K14" s="236" t="s">
        <v>152</v>
      </c>
      <c r="L14" s="237" t="s">
        <v>152</v>
      </c>
    </row>
    <row r="15" spans="1:12" s="58" customFormat="1" ht="15.75" thickBot="1" x14ac:dyDescent="0.3">
      <c r="A15" s="47">
        <f>SUM(A14+1)</f>
        <v>2</v>
      </c>
      <c r="B15" s="235" t="s">
        <v>185</v>
      </c>
      <c r="C15" s="236" t="s">
        <v>153</v>
      </c>
      <c r="D15" s="236" t="s">
        <v>153</v>
      </c>
      <c r="E15" s="236" t="s">
        <v>153</v>
      </c>
      <c r="F15" s="236" t="s">
        <v>153</v>
      </c>
      <c r="G15" s="236" t="s">
        <v>153</v>
      </c>
      <c r="H15" s="236" t="s">
        <v>153</v>
      </c>
      <c r="I15" s="236" t="s">
        <v>153</v>
      </c>
      <c r="J15" s="236" t="s">
        <v>153</v>
      </c>
      <c r="K15" s="236" t="s">
        <v>153</v>
      </c>
      <c r="L15" s="237" t="s">
        <v>153</v>
      </c>
    </row>
    <row r="16" spans="1:12" s="58" customFormat="1" ht="15.75" thickBot="1" x14ac:dyDescent="0.3">
      <c r="A16" s="47">
        <f t="shared" ref="A16:A27" si="0">SUM(A15+1)</f>
        <v>3</v>
      </c>
      <c r="B16" s="235" t="s">
        <v>164</v>
      </c>
      <c r="C16" s="236" t="s">
        <v>154</v>
      </c>
      <c r="D16" s="236" t="s">
        <v>154</v>
      </c>
      <c r="E16" s="236" t="s">
        <v>154</v>
      </c>
      <c r="F16" s="236" t="s">
        <v>154</v>
      </c>
      <c r="G16" s="236" t="s">
        <v>154</v>
      </c>
      <c r="H16" s="236" t="s">
        <v>154</v>
      </c>
      <c r="I16" s="236" t="s">
        <v>154</v>
      </c>
      <c r="J16" s="236" t="s">
        <v>154</v>
      </c>
      <c r="K16" s="236" t="s">
        <v>154</v>
      </c>
      <c r="L16" s="237" t="s">
        <v>154</v>
      </c>
    </row>
    <row r="17" spans="1:14" s="58" customFormat="1" ht="15.75" thickBot="1" x14ac:dyDescent="0.3">
      <c r="A17" s="47">
        <f t="shared" si="0"/>
        <v>4</v>
      </c>
      <c r="B17" s="235" t="s">
        <v>165</v>
      </c>
      <c r="C17" s="236" t="s">
        <v>155</v>
      </c>
      <c r="D17" s="236" t="s">
        <v>155</v>
      </c>
      <c r="E17" s="236" t="s">
        <v>155</v>
      </c>
      <c r="F17" s="236" t="s">
        <v>155</v>
      </c>
      <c r="G17" s="236" t="s">
        <v>155</v>
      </c>
      <c r="H17" s="236" t="s">
        <v>155</v>
      </c>
      <c r="I17" s="236" t="s">
        <v>155</v>
      </c>
      <c r="J17" s="236" t="s">
        <v>155</v>
      </c>
      <c r="K17" s="236" t="s">
        <v>155</v>
      </c>
      <c r="L17" s="237" t="s">
        <v>155</v>
      </c>
    </row>
    <row r="18" spans="1:14" s="58" customFormat="1" ht="15.75" thickBot="1" x14ac:dyDescent="0.3">
      <c r="A18" s="47">
        <f t="shared" si="0"/>
        <v>5</v>
      </c>
      <c r="B18" s="235" t="s">
        <v>156</v>
      </c>
      <c r="C18" s="236" t="s">
        <v>156</v>
      </c>
      <c r="D18" s="236" t="s">
        <v>156</v>
      </c>
      <c r="E18" s="236" t="s">
        <v>156</v>
      </c>
      <c r="F18" s="236" t="s">
        <v>156</v>
      </c>
      <c r="G18" s="236" t="s">
        <v>156</v>
      </c>
      <c r="H18" s="236" t="s">
        <v>156</v>
      </c>
      <c r="I18" s="236" t="s">
        <v>156</v>
      </c>
      <c r="J18" s="236" t="s">
        <v>156</v>
      </c>
      <c r="K18" s="236" t="s">
        <v>156</v>
      </c>
      <c r="L18" s="237" t="s">
        <v>156</v>
      </c>
    </row>
    <row r="19" spans="1:14" s="58" customFormat="1" ht="15.75" thickBot="1" x14ac:dyDescent="0.3">
      <c r="A19" s="47">
        <f t="shared" si="0"/>
        <v>6</v>
      </c>
      <c r="B19" s="235" t="s">
        <v>157</v>
      </c>
      <c r="C19" s="236" t="s">
        <v>157</v>
      </c>
      <c r="D19" s="236" t="s">
        <v>157</v>
      </c>
      <c r="E19" s="236" t="s">
        <v>157</v>
      </c>
      <c r="F19" s="236" t="s">
        <v>157</v>
      </c>
      <c r="G19" s="236" t="s">
        <v>157</v>
      </c>
      <c r="H19" s="236" t="s">
        <v>157</v>
      </c>
      <c r="I19" s="236" t="s">
        <v>157</v>
      </c>
      <c r="J19" s="236" t="s">
        <v>157</v>
      </c>
      <c r="K19" s="236" t="s">
        <v>157</v>
      </c>
      <c r="L19" s="237" t="s">
        <v>157</v>
      </c>
    </row>
    <row r="20" spans="1:14" s="58" customFormat="1" ht="15.75" thickBot="1" x14ac:dyDescent="0.3">
      <c r="A20" s="47">
        <f t="shared" si="0"/>
        <v>7</v>
      </c>
      <c r="B20" s="235" t="s">
        <v>186</v>
      </c>
      <c r="C20" s="236" t="s">
        <v>158</v>
      </c>
      <c r="D20" s="236" t="s">
        <v>158</v>
      </c>
      <c r="E20" s="236" t="s">
        <v>158</v>
      </c>
      <c r="F20" s="236" t="s">
        <v>158</v>
      </c>
      <c r="G20" s="236" t="s">
        <v>158</v>
      </c>
      <c r="H20" s="236" t="s">
        <v>158</v>
      </c>
      <c r="I20" s="236" t="s">
        <v>158</v>
      </c>
      <c r="J20" s="236" t="s">
        <v>158</v>
      </c>
      <c r="K20" s="236" t="s">
        <v>158</v>
      </c>
      <c r="L20" s="237" t="s">
        <v>158</v>
      </c>
    </row>
    <row r="21" spans="1:14" ht="15.75" thickBot="1" x14ac:dyDescent="0.3">
      <c r="A21" s="47">
        <f t="shared" si="0"/>
        <v>8</v>
      </c>
      <c r="B21" s="235" t="s">
        <v>166</v>
      </c>
      <c r="C21" s="236" t="s">
        <v>159</v>
      </c>
      <c r="D21" s="236" t="s">
        <v>159</v>
      </c>
      <c r="E21" s="236" t="s">
        <v>159</v>
      </c>
      <c r="F21" s="236" t="s">
        <v>159</v>
      </c>
      <c r="G21" s="236" t="s">
        <v>159</v>
      </c>
      <c r="H21" s="236" t="s">
        <v>159</v>
      </c>
      <c r="I21" s="236" t="s">
        <v>159</v>
      </c>
      <c r="J21" s="236" t="s">
        <v>159</v>
      </c>
      <c r="K21" s="236" t="s">
        <v>159</v>
      </c>
      <c r="L21" s="237" t="s">
        <v>159</v>
      </c>
    </row>
    <row r="22" spans="1:14" ht="15.75" thickBot="1" x14ac:dyDescent="0.3">
      <c r="A22" s="47">
        <f t="shared" si="0"/>
        <v>9</v>
      </c>
      <c r="B22" s="238" t="s">
        <v>160</v>
      </c>
      <c r="C22" s="238"/>
      <c r="D22" s="238"/>
      <c r="E22" s="238"/>
      <c r="F22" s="238"/>
      <c r="G22" s="238"/>
      <c r="H22" s="238"/>
      <c r="I22" s="238"/>
      <c r="J22" s="238"/>
      <c r="K22" s="238"/>
      <c r="L22" s="238"/>
    </row>
    <row r="23" spans="1:14" ht="15.75" thickBot="1" x14ac:dyDescent="0.3">
      <c r="A23" s="47">
        <f t="shared" si="0"/>
        <v>10</v>
      </c>
      <c r="B23" s="238" t="s">
        <v>187</v>
      </c>
      <c r="C23" s="238"/>
      <c r="D23" s="238"/>
      <c r="E23" s="238"/>
      <c r="F23" s="238"/>
      <c r="G23" s="238"/>
      <c r="H23" s="238"/>
      <c r="I23" s="238"/>
      <c r="J23" s="238"/>
      <c r="K23" s="238"/>
      <c r="L23" s="238"/>
    </row>
    <row r="24" spans="1:14" s="58" customFormat="1" ht="15.75" thickBot="1" x14ac:dyDescent="0.3">
      <c r="A24" s="47">
        <f t="shared" si="0"/>
        <v>11</v>
      </c>
      <c r="B24" s="238" t="s">
        <v>188</v>
      </c>
      <c r="C24" s="238"/>
      <c r="D24" s="238"/>
      <c r="E24" s="238"/>
      <c r="F24" s="238"/>
      <c r="G24" s="238"/>
      <c r="H24" s="238"/>
      <c r="I24" s="238"/>
      <c r="J24" s="238"/>
      <c r="K24" s="238"/>
      <c r="L24" s="238"/>
      <c r="N24" s="120"/>
    </row>
    <row r="25" spans="1:14" s="58" customFormat="1" x14ac:dyDescent="0.25">
      <c r="A25" s="107">
        <f t="shared" si="0"/>
        <v>12</v>
      </c>
      <c r="B25" s="246" t="s">
        <v>161</v>
      </c>
      <c r="C25" s="246"/>
      <c r="D25" s="246"/>
      <c r="E25" s="246"/>
      <c r="F25" s="246"/>
      <c r="G25" s="246"/>
      <c r="H25" s="246"/>
      <c r="I25" s="246"/>
      <c r="J25" s="246"/>
      <c r="K25" s="246"/>
      <c r="L25" s="246"/>
    </row>
    <row r="26" spans="1:14" x14ac:dyDescent="0.25">
      <c r="A26" s="54">
        <f t="shared" si="0"/>
        <v>13</v>
      </c>
      <c r="B26" s="238" t="s">
        <v>162</v>
      </c>
      <c r="C26" s="238"/>
      <c r="D26" s="238"/>
      <c r="E26" s="238"/>
      <c r="F26" s="238"/>
      <c r="G26" s="238"/>
      <c r="H26" s="238"/>
      <c r="I26" s="238"/>
      <c r="J26" s="238"/>
      <c r="K26" s="238"/>
      <c r="L26" s="238"/>
    </row>
    <row r="27" spans="1:14" s="106" customFormat="1" x14ac:dyDescent="0.25">
      <c r="A27" s="54">
        <f t="shared" si="0"/>
        <v>14</v>
      </c>
      <c r="B27" s="238" t="s">
        <v>163</v>
      </c>
      <c r="C27" s="238"/>
      <c r="D27" s="238"/>
      <c r="E27" s="238"/>
      <c r="F27" s="238"/>
      <c r="G27" s="238"/>
      <c r="H27" s="238"/>
      <c r="I27" s="238"/>
      <c r="J27" s="238"/>
      <c r="K27" s="238"/>
      <c r="L27" s="238"/>
    </row>
    <row r="28" spans="1:14" s="106" customFormat="1" x14ac:dyDescent="0.25">
      <c r="A28" s="50"/>
      <c r="B28" s="50"/>
      <c r="C28" s="50"/>
      <c r="D28" s="50"/>
      <c r="E28" s="247"/>
      <c r="F28" s="247"/>
      <c r="G28" s="247"/>
      <c r="H28" s="247"/>
      <c r="I28" s="247"/>
      <c r="J28" s="247"/>
      <c r="K28" s="247"/>
      <c r="L28" s="247"/>
      <c r="M28" s="247"/>
      <c r="N28" s="247"/>
    </row>
    <row r="29" spans="1:14" s="106" customFormat="1" x14ac:dyDescent="0.25">
      <c r="A29" s="108"/>
      <c r="B29" s="50"/>
      <c r="C29" s="50"/>
      <c r="D29" s="50"/>
      <c r="E29" s="245"/>
      <c r="F29" s="245"/>
      <c r="G29" s="245"/>
      <c r="H29" s="245"/>
      <c r="I29" s="245"/>
      <c r="J29" s="245"/>
      <c r="K29" s="245"/>
      <c r="L29" s="245"/>
      <c r="M29" s="245"/>
      <c r="N29" s="245"/>
    </row>
    <row r="30" spans="1:14" s="118" customFormat="1" x14ac:dyDescent="0.25">
      <c r="A30" s="233" t="s">
        <v>189</v>
      </c>
      <c r="B30" s="233"/>
      <c r="C30" s="233"/>
      <c r="D30" s="233"/>
      <c r="E30" s="233"/>
      <c r="F30" s="233"/>
      <c r="G30" s="233"/>
      <c r="H30" s="233"/>
      <c r="I30" s="233"/>
      <c r="J30" s="233"/>
      <c r="K30" s="233"/>
      <c r="L30" s="233"/>
    </row>
    <row r="31" spans="1:14" s="118" customFormat="1" x14ac:dyDescent="0.25">
      <c r="A31" s="119"/>
      <c r="B31" s="119"/>
      <c r="C31" s="119"/>
      <c r="D31" s="119"/>
      <c r="E31" s="119"/>
      <c r="F31" s="119"/>
      <c r="G31" s="119"/>
      <c r="H31" s="119"/>
      <c r="I31" s="119"/>
      <c r="J31" s="119"/>
      <c r="K31" s="119"/>
      <c r="L31" s="119"/>
    </row>
    <row r="32" spans="1:14" ht="27" customHeight="1" x14ac:dyDescent="0.25">
      <c r="A32" s="234" t="s">
        <v>65</v>
      </c>
      <c r="B32" s="234"/>
      <c r="C32" s="234"/>
      <c r="D32" s="234"/>
      <c r="E32" s="49" t="s">
        <v>66</v>
      </c>
      <c r="F32" s="48" t="s">
        <v>67</v>
      </c>
      <c r="G32" s="48" t="s">
        <v>68</v>
      </c>
      <c r="H32" s="234" t="s">
        <v>3</v>
      </c>
      <c r="I32" s="234"/>
      <c r="J32" s="234"/>
      <c r="K32" s="234"/>
      <c r="L32" s="234"/>
    </row>
    <row r="33" spans="1:12" ht="39" customHeight="1" x14ac:dyDescent="0.25">
      <c r="A33" s="222" t="s">
        <v>167</v>
      </c>
      <c r="B33" s="223"/>
      <c r="C33" s="223"/>
      <c r="D33" s="224"/>
      <c r="E33" s="109" t="s">
        <v>168</v>
      </c>
      <c r="F33" s="110" t="s">
        <v>169</v>
      </c>
      <c r="G33" s="110"/>
      <c r="H33" s="228" t="s">
        <v>170</v>
      </c>
      <c r="I33" s="228"/>
      <c r="J33" s="228"/>
      <c r="K33" s="228"/>
      <c r="L33" s="228"/>
    </row>
    <row r="34" spans="1:12" ht="35.25" customHeight="1" x14ac:dyDescent="0.25">
      <c r="A34" s="225" t="s">
        <v>171</v>
      </c>
      <c r="B34" s="226"/>
      <c r="C34" s="226"/>
      <c r="D34" s="227"/>
      <c r="E34" s="111">
        <v>16</v>
      </c>
      <c r="F34" s="110" t="s">
        <v>169</v>
      </c>
      <c r="G34" s="110"/>
      <c r="H34" s="221"/>
      <c r="I34" s="221"/>
      <c r="J34" s="221"/>
      <c r="K34" s="221"/>
      <c r="L34" s="221"/>
    </row>
    <row r="35" spans="1:12" ht="24.75" customHeight="1" x14ac:dyDescent="0.25">
      <c r="A35" s="225" t="s">
        <v>125</v>
      </c>
      <c r="B35" s="226"/>
      <c r="C35" s="226"/>
      <c r="D35" s="227"/>
      <c r="E35" s="111">
        <v>26</v>
      </c>
      <c r="F35" s="110" t="s">
        <v>169</v>
      </c>
      <c r="G35" s="110"/>
      <c r="H35" s="221" t="s">
        <v>172</v>
      </c>
      <c r="I35" s="221"/>
      <c r="J35" s="221"/>
      <c r="K35" s="221"/>
      <c r="L35" s="221"/>
    </row>
    <row r="36" spans="1:12" ht="27" customHeight="1" x14ac:dyDescent="0.25">
      <c r="A36" s="229" t="s">
        <v>173</v>
      </c>
      <c r="B36" s="230"/>
      <c r="C36" s="230"/>
      <c r="D36" s="231"/>
      <c r="E36" s="112" t="s">
        <v>174</v>
      </c>
      <c r="F36" s="110" t="s">
        <v>169</v>
      </c>
      <c r="G36" s="110"/>
      <c r="H36" s="221"/>
      <c r="I36" s="221"/>
      <c r="J36" s="221"/>
      <c r="K36" s="221"/>
      <c r="L36" s="221"/>
    </row>
    <row r="37" spans="1:12" ht="20.25" customHeight="1" x14ac:dyDescent="0.25">
      <c r="A37" s="239" t="s">
        <v>87</v>
      </c>
      <c r="B37" s="240"/>
      <c r="C37" s="240"/>
      <c r="D37" s="241"/>
      <c r="E37" s="113" t="s">
        <v>175</v>
      </c>
      <c r="F37" s="110" t="s">
        <v>169</v>
      </c>
      <c r="G37" s="110"/>
      <c r="H37" s="221"/>
      <c r="I37" s="221"/>
      <c r="J37" s="221"/>
      <c r="K37" s="221"/>
      <c r="L37" s="221"/>
    </row>
    <row r="38" spans="1:12" ht="38.25" customHeight="1" x14ac:dyDescent="0.25">
      <c r="A38" s="229" t="s">
        <v>176</v>
      </c>
      <c r="B38" s="230"/>
      <c r="C38" s="230"/>
      <c r="D38" s="231"/>
      <c r="E38" s="112">
        <v>20</v>
      </c>
      <c r="F38" s="110" t="s">
        <v>169</v>
      </c>
      <c r="G38" s="110"/>
      <c r="H38" s="221"/>
      <c r="I38" s="221"/>
      <c r="J38" s="221"/>
      <c r="K38" s="221"/>
      <c r="L38" s="221"/>
    </row>
    <row r="39" spans="1:12" ht="28.5" customHeight="1" x14ac:dyDescent="0.25">
      <c r="A39" s="229" t="s">
        <v>177</v>
      </c>
      <c r="B39" s="230"/>
      <c r="C39" s="230"/>
      <c r="D39" s="231"/>
      <c r="E39" s="112"/>
      <c r="F39" s="110"/>
      <c r="G39" s="110"/>
      <c r="H39" s="221" t="s">
        <v>190</v>
      </c>
      <c r="I39" s="221"/>
      <c r="J39" s="221"/>
      <c r="K39" s="221"/>
      <c r="L39" s="221"/>
    </row>
    <row r="40" spans="1:12" ht="15.75" customHeight="1" x14ac:dyDescent="0.25">
      <c r="A40" s="225" t="s">
        <v>69</v>
      </c>
      <c r="B40" s="226"/>
      <c r="C40" s="226"/>
      <c r="D40" s="227"/>
      <c r="E40" s="111">
        <v>11</v>
      </c>
      <c r="F40" s="110" t="s">
        <v>169</v>
      </c>
      <c r="G40" s="110"/>
      <c r="H40" s="221"/>
      <c r="I40" s="221"/>
      <c r="J40" s="221"/>
      <c r="K40" s="221"/>
      <c r="L40" s="221"/>
    </row>
    <row r="41" spans="1:12" ht="26.25" customHeight="1" x14ac:dyDescent="0.25">
      <c r="A41" s="225" t="s">
        <v>178</v>
      </c>
      <c r="B41" s="226"/>
      <c r="C41" s="226"/>
      <c r="D41" s="227"/>
      <c r="E41" s="111">
        <v>19</v>
      </c>
      <c r="F41" s="110" t="s">
        <v>169</v>
      </c>
      <c r="G41" s="110"/>
      <c r="H41" s="221"/>
      <c r="I41" s="221"/>
      <c r="J41" s="221"/>
      <c r="K41" s="221"/>
      <c r="L41" s="221"/>
    </row>
    <row r="42" spans="1:12" ht="27.75" customHeight="1" x14ac:dyDescent="0.25">
      <c r="A42" s="225" t="s">
        <v>70</v>
      </c>
      <c r="B42" s="226"/>
      <c r="C42" s="226"/>
      <c r="D42" s="227"/>
      <c r="E42" s="111">
        <v>15</v>
      </c>
      <c r="F42" s="110" t="s">
        <v>169</v>
      </c>
      <c r="G42" s="110"/>
      <c r="H42" s="221"/>
      <c r="I42" s="221"/>
      <c r="J42" s="221"/>
      <c r="K42" s="221"/>
      <c r="L42" s="221"/>
    </row>
    <row r="43" spans="1:12" s="117" customFormat="1" ht="61.5" customHeight="1" x14ac:dyDescent="0.2">
      <c r="A43" s="225" t="s">
        <v>71</v>
      </c>
      <c r="B43" s="226"/>
      <c r="C43" s="226"/>
      <c r="D43" s="227"/>
      <c r="E43" s="111" t="s">
        <v>179</v>
      </c>
      <c r="F43" s="110" t="s">
        <v>169</v>
      </c>
      <c r="G43" s="110"/>
      <c r="H43" s="221"/>
      <c r="I43" s="221"/>
      <c r="J43" s="221"/>
      <c r="K43" s="221"/>
      <c r="L43" s="221"/>
    </row>
    <row r="44" spans="1:12" s="117" customFormat="1" ht="33.75" customHeight="1" x14ac:dyDescent="0.2">
      <c r="A44" s="225" t="s">
        <v>180</v>
      </c>
      <c r="B44" s="226"/>
      <c r="C44" s="226"/>
      <c r="D44" s="227"/>
      <c r="E44" s="111">
        <v>12</v>
      </c>
      <c r="F44" s="110" t="s">
        <v>169</v>
      </c>
      <c r="G44" s="110"/>
      <c r="H44" s="221"/>
      <c r="I44" s="221"/>
      <c r="J44" s="221"/>
      <c r="K44" s="221"/>
      <c r="L44" s="221"/>
    </row>
    <row r="45" spans="1:12" s="117" customFormat="1" ht="39" customHeight="1" x14ac:dyDescent="0.2">
      <c r="A45" s="229" t="s">
        <v>181</v>
      </c>
      <c r="B45" s="230"/>
      <c r="C45" s="230"/>
      <c r="D45" s="231"/>
      <c r="E45" s="112">
        <v>23</v>
      </c>
      <c r="F45" s="110" t="s">
        <v>169</v>
      </c>
      <c r="G45" s="110"/>
      <c r="H45" s="242" t="s">
        <v>182</v>
      </c>
      <c r="I45" s="243"/>
      <c r="J45" s="243"/>
      <c r="K45" s="243"/>
      <c r="L45" s="244"/>
    </row>
    <row r="46" spans="1:12" s="117" customFormat="1" ht="33.75" customHeight="1" x14ac:dyDescent="0.2">
      <c r="A46" s="225" t="s">
        <v>89</v>
      </c>
      <c r="B46" s="226"/>
      <c r="C46" s="226"/>
      <c r="D46" s="227"/>
      <c r="E46" s="111" t="s">
        <v>183</v>
      </c>
      <c r="F46" s="110" t="s">
        <v>169</v>
      </c>
      <c r="G46" s="110"/>
      <c r="H46" s="114"/>
      <c r="I46" s="115"/>
      <c r="J46" s="115"/>
      <c r="K46" s="115"/>
      <c r="L46" s="116"/>
    </row>
  </sheetData>
  <sheetProtection algorithmName="SHA-512" hashValue="BooRUpwunSeRyBwr2ffdxuFjjYnyKl88ChptQrJF05V9XQzJbj/wNqXgZgD7VfCPCTWeuFHAMlBgg27EUbU2+w==" saltValue="U5vkwBvslrCte4Ov0f7wqw==" spinCount="100000" sheet="1" objects="1" scenarios="1"/>
  <mergeCells count="52">
    <mergeCell ref="E29:N29"/>
    <mergeCell ref="B19:L19"/>
    <mergeCell ref="B20:L20"/>
    <mergeCell ref="B24:L24"/>
    <mergeCell ref="B25:L25"/>
    <mergeCell ref="E28:N28"/>
    <mergeCell ref="B14:L14"/>
    <mergeCell ref="B15:L15"/>
    <mergeCell ref="B16:L16"/>
    <mergeCell ref="B17:L17"/>
    <mergeCell ref="B18:L18"/>
    <mergeCell ref="H45:L45"/>
    <mergeCell ref="A45:D45"/>
    <mergeCell ref="A46:D46"/>
    <mergeCell ref="A39:D39"/>
    <mergeCell ref="H39:L39"/>
    <mergeCell ref="A40:D40"/>
    <mergeCell ref="H42:L42"/>
    <mergeCell ref="H43:L43"/>
    <mergeCell ref="H44:L44"/>
    <mergeCell ref="A42:D42"/>
    <mergeCell ref="A43:D43"/>
    <mergeCell ref="A44:D44"/>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4:L34"/>
    <mergeCell ref="H35:L35"/>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8"/>
  <sheetViews>
    <sheetView topLeftCell="D127" zoomScale="70" zoomScaleNormal="70" workbookViewId="0">
      <selection activeCell="X144" sqref="X144"/>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14.5703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1" spans="2:16" x14ac:dyDescent="0.25">
      <c r="D1" s="127"/>
      <c r="E1" s="127"/>
      <c r="H1" s="59"/>
      <c r="I1" s="59"/>
      <c r="M1" s="59"/>
      <c r="N1" s="59"/>
      <c r="O1" s="59"/>
    </row>
    <row r="2" spans="2:16" ht="26.25" x14ac:dyDescent="0.25">
      <c r="B2" s="264" t="s">
        <v>61</v>
      </c>
      <c r="C2" s="265"/>
      <c r="D2" s="265"/>
      <c r="E2" s="265"/>
      <c r="F2" s="265"/>
      <c r="G2" s="265"/>
      <c r="H2" s="265"/>
      <c r="I2" s="265"/>
      <c r="J2" s="265"/>
      <c r="K2" s="265"/>
      <c r="L2" s="265"/>
      <c r="M2" s="265"/>
      <c r="N2" s="265"/>
      <c r="O2" s="265"/>
      <c r="P2" s="265"/>
    </row>
    <row r="3" spans="2:16" x14ac:dyDescent="0.25">
      <c r="D3" s="127"/>
      <c r="E3" s="127"/>
      <c r="H3" s="59"/>
      <c r="I3" s="59"/>
      <c r="M3" s="59"/>
      <c r="N3" s="59"/>
      <c r="O3" s="59"/>
    </row>
    <row r="4" spans="2:16" ht="26.25" x14ac:dyDescent="0.25">
      <c r="B4" s="264" t="s">
        <v>48</v>
      </c>
      <c r="C4" s="265"/>
      <c r="D4" s="265"/>
      <c r="E4" s="265"/>
      <c r="F4" s="265"/>
      <c r="G4" s="265"/>
      <c r="H4" s="265"/>
      <c r="I4" s="265"/>
      <c r="J4" s="265"/>
      <c r="K4" s="265"/>
      <c r="L4" s="265"/>
      <c r="M4" s="265"/>
      <c r="N4" s="265"/>
      <c r="O4" s="265"/>
      <c r="P4" s="265"/>
    </row>
    <row r="5" spans="2:16" ht="15.75" thickBot="1" x14ac:dyDescent="0.3">
      <c r="D5" s="127"/>
      <c r="E5" s="127"/>
      <c r="H5" s="59"/>
      <c r="I5" s="59"/>
      <c r="M5" s="59"/>
      <c r="N5" s="59"/>
      <c r="O5" s="59"/>
    </row>
    <row r="6" spans="2:16" ht="21.75" thickBot="1" x14ac:dyDescent="0.3">
      <c r="B6" s="5" t="s">
        <v>4</v>
      </c>
      <c r="C6" s="279" t="s">
        <v>194</v>
      </c>
      <c r="D6" s="279"/>
      <c r="E6" s="279"/>
      <c r="F6" s="279"/>
      <c r="G6" s="279"/>
      <c r="H6" s="279"/>
      <c r="I6" s="279"/>
      <c r="J6" s="279"/>
      <c r="K6" s="279"/>
      <c r="L6" s="279"/>
      <c r="M6" s="279"/>
      <c r="N6" s="280"/>
      <c r="O6" s="59"/>
    </row>
    <row r="7" spans="2:16" ht="16.5" thickBot="1" x14ac:dyDescent="0.3">
      <c r="B7" s="6" t="s">
        <v>5</v>
      </c>
      <c r="C7" s="279"/>
      <c r="D7" s="279"/>
      <c r="E7" s="279"/>
      <c r="F7" s="279"/>
      <c r="G7" s="279"/>
      <c r="H7" s="279"/>
      <c r="I7" s="279"/>
      <c r="J7" s="279"/>
      <c r="K7" s="279"/>
      <c r="L7" s="279"/>
      <c r="M7" s="279"/>
      <c r="N7" s="280"/>
      <c r="O7" s="59"/>
    </row>
    <row r="8" spans="2:16" ht="16.5" thickBot="1" x14ac:dyDescent="0.3">
      <c r="B8" s="6" t="s">
        <v>6</v>
      </c>
      <c r="C8" s="279"/>
      <c r="D8" s="279"/>
      <c r="E8" s="279"/>
      <c r="F8" s="279"/>
      <c r="G8" s="279"/>
      <c r="H8" s="279"/>
      <c r="I8" s="279"/>
      <c r="J8" s="279"/>
      <c r="K8" s="279"/>
      <c r="L8" s="279"/>
      <c r="M8" s="279"/>
      <c r="N8" s="280"/>
      <c r="O8" s="59"/>
    </row>
    <row r="9" spans="2:16" ht="16.5" thickBot="1" x14ac:dyDescent="0.3">
      <c r="B9" s="6" t="s">
        <v>7</v>
      </c>
      <c r="C9" s="279"/>
      <c r="D9" s="279"/>
      <c r="E9" s="279"/>
      <c r="F9" s="279"/>
      <c r="G9" s="279"/>
      <c r="H9" s="279"/>
      <c r="I9" s="279"/>
      <c r="J9" s="279"/>
      <c r="K9" s="279"/>
      <c r="L9" s="279"/>
      <c r="M9" s="279"/>
      <c r="N9" s="280"/>
      <c r="O9" s="59"/>
    </row>
    <row r="10" spans="2:16" ht="16.5" thickBot="1" x14ac:dyDescent="0.3">
      <c r="B10" s="6" t="s">
        <v>8</v>
      </c>
      <c r="C10" s="281">
        <v>11</v>
      </c>
      <c r="D10" s="281"/>
      <c r="E10" s="282"/>
      <c r="F10" s="19"/>
      <c r="G10" s="19"/>
      <c r="H10" s="128"/>
      <c r="I10" s="128"/>
      <c r="J10" s="19"/>
      <c r="K10" s="19"/>
      <c r="L10" s="19"/>
      <c r="M10" s="128"/>
      <c r="N10" s="129"/>
      <c r="O10" s="59"/>
    </row>
    <row r="11" spans="2:16" ht="16.5" thickBot="1" x14ac:dyDescent="0.3">
      <c r="B11" s="8" t="s">
        <v>9</v>
      </c>
      <c r="C11" s="130">
        <v>41974</v>
      </c>
      <c r="D11" s="9"/>
      <c r="E11" s="9"/>
      <c r="F11" s="131"/>
      <c r="G11" s="131"/>
      <c r="H11" s="132"/>
      <c r="I11" s="132"/>
      <c r="J11" s="9"/>
      <c r="K11" s="9"/>
      <c r="L11" s="9"/>
      <c r="M11" s="132"/>
      <c r="N11" s="133"/>
      <c r="O11" s="59"/>
    </row>
    <row r="12" spans="2:16" ht="15.75" x14ac:dyDescent="0.25">
      <c r="B12" s="7"/>
      <c r="C12" s="10"/>
      <c r="D12" s="11"/>
      <c r="E12" s="11"/>
      <c r="F12" s="134"/>
      <c r="G12" s="134"/>
      <c r="H12" s="135"/>
      <c r="I12" s="59"/>
      <c r="J12" s="59"/>
      <c r="K12" s="59"/>
      <c r="L12" s="59"/>
      <c r="M12" s="59"/>
      <c r="N12" s="135"/>
      <c r="O12" s="59"/>
    </row>
    <row r="13" spans="2:16" x14ac:dyDescent="0.25">
      <c r="D13" s="127"/>
      <c r="E13" s="127"/>
      <c r="H13" s="59"/>
      <c r="I13" s="59"/>
      <c r="J13" s="59"/>
      <c r="K13" s="59"/>
      <c r="L13" s="59"/>
      <c r="M13" s="59"/>
      <c r="N13" s="60"/>
      <c r="O13" s="59"/>
    </row>
    <row r="14" spans="2:16" ht="45.75" customHeight="1" x14ac:dyDescent="0.25">
      <c r="B14" s="271" t="s">
        <v>90</v>
      </c>
      <c r="C14" s="271"/>
      <c r="D14" s="136" t="s">
        <v>12</v>
      </c>
      <c r="E14" s="136" t="s">
        <v>13</v>
      </c>
      <c r="F14" s="137" t="s">
        <v>29</v>
      </c>
      <c r="G14" s="138"/>
      <c r="H14" s="59"/>
      <c r="I14" s="139"/>
      <c r="J14" s="20"/>
      <c r="K14" s="20"/>
      <c r="L14" s="20"/>
      <c r="M14" s="139"/>
      <c r="N14" s="60"/>
      <c r="O14" s="59"/>
    </row>
    <row r="15" spans="2:16" x14ac:dyDescent="0.25">
      <c r="B15" s="271"/>
      <c r="C15" s="271"/>
      <c r="D15" s="136">
        <v>11</v>
      </c>
      <c r="E15" s="140">
        <v>1881982586</v>
      </c>
      <c r="F15" s="141" t="s">
        <v>195</v>
      </c>
      <c r="G15" s="142"/>
      <c r="H15" s="59"/>
      <c r="I15" s="143"/>
      <c r="J15" s="21"/>
      <c r="K15" s="21"/>
      <c r="L15" s="21"/>
      <c r="M15" s="143"/>
      <c r="N15" s="60"/>
      <c r="O15" s="59"/>
    </row>
    <row r="16" spans="2:16" x14ac:dyDescent="0.25">
      <c r="B16" s="271"/>
      <c r="C16" s="271"/>
      <c r="D16" s="136"/>
      <c r="E16" s="140"/>
      <c r="F16" s="144"/>
      <c r="G16" s="142"/>
      <c r="H16" s="59"/>
      <c r="I16" s="143"/>
      <c r="J16" s="21"/>
      <c r="K16" s="21"/>
      <c r="L16" s="21"/>
      <c r="M16" s="143"/>
      <c r="N16" s="60"/>
      <c r="O16" s="59"/>
    </row>
    <row r="17" spans="1:15" x14ac:dyDescent="0.25">
      <c r="B17" s="271"/>
      <c r="C17" s="271"/>
      <c r="D17" s="136"/>
      <c r="E17" s="140"/>
      <c r="F17" s="144"/>
      <c r="G17" s="142"/>
      <c r="H17" s="59"/>
      <c r="I17" s="143"/>
      <c r="J17" s="21"/>
      <c r="K17" s="21"/>
      <c r="L17" s="21"/>
      <c r="M17" s="143"/>
      <c r="N17" s="60"/>
      <c r="O17" s="59"/>
    </row>
    <row r="18" spans="1:15" x14ac:dyDescent="0.25">
      <c r="B18" s="271"/>
      <c r="C18" s="271"/>
      <c r="D18" s="136"/>
      <c r="E18" s="145"/>
      <c r="F18" s="144"/>
      <c r="G18" s="142"/>
      <c r="H18" s="13"/>
      <c r="I18" s="143"/>
      <c r="J18" s="21"/>
      <c r="K18" s="21"/>
      <c r="L18" s="21"/>
      <c r="M18" s="143"/>
      <c r="N18" s="12"/>
      <c r="O18" s="59"/>
    </row>
    <row r="19" spans="1:15" x14ac:dyDescent="0.25">
      <c r="B19" s="271"/>
      <c r="C19" s="271"/>
      <c r="D19" s="136"/>
      <c r="E19" s="145"/>
      <c r="F19" s="144"/>
      <c r="G19" s="142"/>
      <c r="H19" s="13"/>
      <c r="I19" s="23"/>
      <c r="J19" s="23"/>
      <c r="K19" s="23"/>
      <c r="L19" s="23"/>
      <c r="M19" s="23"/>
      <c r="N19" s="12"/>
      <c r="O19" s="59"/>
    </row>
    <row r="20" spans="1:15" x14ac:dyDescent="0.25">
      <c r="B20" s="271"/>
      <c r="C20" s="271"/>
      <c r="D20" s="136"/>
      <c r="E20" s="145"/>
      <c r="F20" s="144"/>
      <c r="G20" s="142"/>
      <c r="H20" s="13"/>
      <c r="I20" s="59"/>
      <c r="J20" s="59"/>
      <c r="K20" s="59"/>
      <c r="L20" s="59"/>
      <c r="M20" s="59"/>
      <c r="N20" s="12"/>
      <c r="O20" s="59"/>
    </row>
    <row r="21" spans="1:15" x14ac:dyDescent="0.25">
      <c r="B21" s="271"/>
      <c r="C21" s="271"/>
      <c r="D21" s="136"/>
      <c r="E21" s="145"/>
      <c r="F21" s="144"/>
      <c r="G21" s="142"/>
      <c r="H21" s="13"/>
      <c r="I21" s="59"/>
      <c r="J21" s="59"/>
      <c r="K21" s="59"/>
      <c r="L21" s="59"/>
      <c r="M21" s="59"/>
      <c r="N21" s="12"/>
      <c r="O21" s="59"/>
    </row>
    <row r="22" spans="1:15" ht="15.75" thickBot="1" x14ac:dyDescent="0.3">
      <c r="B22" s="277" t="s">
        <v>14</v>
      </c>
      <c r="C22" s="278"/>
      <c r="D22" s="136"/>
      <c r="E22" s="140"/>
      <c r="F22" s="144"/>
      <c r="G22" s="142"/>
      <c r="H22" s="13"/>
      <c r="I22" s="59"/>
      <c r="J22" s="59"/>
      <c r="K22" s="59"/>
      <c r="L22" s="59"/>
      <c r="M22" s="59"/>
      <c r="N22" s="12"/>
      <c r="O22" s="59"/>
    </row>
    <row r="23" spans="1:15" ht="45.75" thickBot="1" x14ac:dyDescent="0.3">
      <c r="A23" s="24"/>
      <c r="B23" s="29" t="s">
        <v>15</v>
      </c>
      <c r="C23" s="29" t="s">
        <v>91</v>
      </c>
      <c r="D23" s="127"/>
      <c r="E23" s="146"/>
      <c r="F23" s="20"/>
      <c r="G23" s="20"/>
      <c r="H23" s="139"/>
      <c r="I23" s="147"/>
      <c r="J23" s="4"/>
      <c r="K23" s="4"/>
      <c r="L23" s="4"/>
      <c r="M23" s="147"/>
      <c r="N23" s="59"/>
      <c r="O23" s="59"/>
    </row>
    <row r="24" spans="1:15" ht="15.75" thickBot="1" x14ac:dyDescent="0.3">
      <c r="A24" s="25">
        <v>1</v>
      </c>
      <c r="C24" s="26">
        <f>+F15*80%</f>
        <v>724.80000000000007</v>
      </c>
      <c r="D24" s="148"/>
      <c r="E24" s="149">
        <f>+E15</f>
        <v>1881982586</v>
      </c>
      <c r="F24" s="22"/>
      <c r="G24" s="22"/>
      <c r="H24" s="150"/>
      <c r="I24" s="151"/>
      <c r="J24" s="14"/>
      <c r="K24" s="14"/>
      <c r="L24" s="14"/>
      <c r="M24" s="151"/>
      <c r="N24" s="59"/>
      <c r="O24" s="59"/>
    </row>
    <row r="25" spans="1:15" x14ac:dyDescent="0.25">
      <c r="A25" s="55"/>
      <c r="C25" s="56"/>
      <c r="D25" s="152"/>
      <c r="E25" s="153"/>
      <c r="F25" s="22"/>
      <c r="G25" s="22"/>
      <c r="H25" s="150"/>
      <c r="I25" s="151"/>
      <c r="J25" s="14"/>
      <c r="K25" s="14"/>
      <c r="L25" s="14"/>
      <c r="M25" s="151"/>
      <c r="N25" s="59"/>
      <c r="O25" s="59"/>
    </row>
    <row r="26" spans="1:15" x14ac:dyDescent="0.25">
      <c r="A26" s="55"/>
      <c r="C26" s="56"/>
      <c r="D26" s="152"/>
      <c r="E26" s="153"/>
      <c r="F26" s="22"/>
      <c r="G26" s="22"/>
      <c r="H26" s="150"/>
      <c r="I26" s="151"/>
      <c r="J26" s="14"/>
      <c r="K26" s="14"/>
      <c r="L26" s="14"/>
      <c r="M26" s="151"/>
      <c r="N26" s="59"/>
      <c r="O26" s="59"/>
    </row>
    <row r="27" spans="1:15" x14ac:dyDescent="0.25">
      <c r="A27" s="55"/>
      <c r="B27" s="72" t="s">
        <v>126</v>
      </c>
      <c r="C27" s="58"/>
      <c r="D27" s="127"/>
      <c r="E27" s="127"/>
      <c r="H27" s="59"/>
      <c r="I27" s="59"/>
      <c r="J27" s="59"/>
      <c r="K27" s="59"/>
      <c r="L27" s="59"/>
      <c r="M27" s="59"/>
      <c r="N27" s="60"/>
      <c r="O27" s="59"/>
    </row>
    <row r="28" spans="1:15" x14ac:dyDescent="0.25">
      <c r="A28" s="55"/>
      <c r="B28" s="58"/>
      <c r="C28" s="58"/>
      <c r="D28" s="127"/>
      <c r="E28" s="127"/>
      <c r="H28" s="59"/>
      <c r="I28" s="59"/>
      <c r="J28" s="59"/>
      <c r="K28" s="59"/>
      <c r="L28" s="59"/>
      <c r="M28" s="59"/>
      <c r="N28" s="60"/>
      <c r="O28" s="59"/>
    </row>
    <row r="29" spans="1:15" x14ac:dyDescent="0.25">
      <c r="A29" s="55"/>
      <c r="B29" s="154" t="s">
        <v>33</v>
      </c>
      <c r="C29" s="154" t="s">
        <v>127</v>
      </c>
      <c r="D29" s="155" t="s">
        <v>128</v>
      </c>
      <c r="E29" s="127"/>
      <c r="H29" s="59"/>
      <c r="I29" s="59"/>
      <c r="J29" s="59"/>
      <c r="K29" s="59"/>
      <c r="L29" s="59"/>
      <c r="M29" s="59"/>
      <c r="N29" s="60"/>
      <c r="O29" s="59"/>
    </row>
    <row r="30" spans="1:15" x14ac:dyDescent="0.25">
      <c r="A30" s="55"/>
      <c r="B30" s="71" t="s">
        <v>129</v>
      </c>
      <c r="C30" s="71" t="s">
        <v>169</v>
      </c>
      <c r="D30" s="156"/>
      <c r="E30" s="127"/>
      <c r="H30" s="59"/>
      <c r="I30" s="59"/>
      <c r="J30" s="59"/>
      <c r="K30" s="59"/>
      <c r="L30" s="59"/>
      <c r="M30" s="59"/>
      <c r="N30" s="60"/>
      <c r="O30" s="59"/>
    </row>
    <row r="31" spans="1:15" x14ac:dyDescent="0.25">
      <c r="A31" s="55"/>
      <c r="B31" s="71" t="s">
        <v>130</v>
      </c>
      <c r="C31" s="71" t="s">
        <v>169</v>
      </c>
      <c r="D31" s="156"/>
      <c r="E31" s="127"/>
      <c r="H31" s="59"/>
      <c r="I31" s="59"/>
      <c r="J31" s="59"/>
      <c r="K31" s="59"/>
      <c r="L31" s="59"/>
      <c r="M31" s="59"/>
      <c r="N31" s="60"/>
      <c r="O31" s="59"/>
    </row>
    <row r="32" spans="1:15" x14ac:dyDescent="0.25">
      <c r="A32" s="55"/>
      <c r="B32" s="71" t="s">
        <v>131</v>
      </c>
      <c r="C32" s="71" t="s">
        <v>169</v>
      </c>
      <c r="D32" s="156"/>
      <c r="E32" s="127"/>
      <c r="H32" s="59"/>
      <c r="I32" s="59"/>
      <c r="J32" s="59"/>
      <c r="K32" s="59"/>
      <c r="L32" s="59"/>
      <c r="M32" s="59"/>
      <c r="N32" s="60"/>
      <c r="O32" s="59"/>
    </row>
    <row r="33" spans="1:17" x14ac:dyDescent="0.25">
      <c r="A33" s="55"/>
      <c r="B33" s="71" t="s">
        <v>132</v>
      </c>
      <c r="C33" s="71" t="s">
        <v>169</v>
      </c>
      <c r="D33" s="156"/>
      <c r="E33" s="127"/>
      <c r="H33" s="59"/>
      <c r="I33" s="59"/>
      <c r="J33" s="59"/>
      <c r="K33" s="59"/>
      <c r="L33" s="59"/>
      <c r="M33" s="59"/>
      <c r="N33" s="60"/>
      <c r="O33" s="59"/>
    </row>
    <row r="34" spans="1:17" x14ac:dyDescent="0.25">
      <c r="A34" s="55"/>
      <c r="B34" s="58"/>
      <c r="C34" s="58"/>
      <c r="D34" s="127"/>
      <c r="E34" s="127"/>
      <c r="H34" s="59"/>
      <c r="I34" s="59"/>
      <c r="J34" s="59"/>
      <c r="K34" s="59"/>
      <c r="L34" s="59"/>
      <c r="M34" s="59"/>
      <c r="N34" s="60"/>
      <c r="O34" s="59"/>
    </row>
    <row r="35" spans="1:17" x14ac:dyDescent="0.25">
      <c r="A35" s="55"/>
      <c r="B35" s="58"/>
      <c r="C35" s="58"/>
      <c r="D35" s="127"/>
      <c r="E35" s="127"/>
      <c r="H35" s="59"/>
      <c r="I35" s="59"/>
      <c r="J35" s="59"/>
      <c r="K35" s="59"/>
      <c r="L35" s="59"/>
      <c r="M35" s="59"/>
      <c r="N35" s="60"/>
      <c r="O35" s="59"/>
    </row>
    <row r="36" spans="1:17" x14ac:dyDescent="0.25">
      <c r="A36" s="55"/>
      <c r="B36" s="72" t="s">
        <v>133</v>
      </c>
      <c r="C36" s="58"/>
      <c r="D36" s="127"/>
      <c r="E36" s="127"/>
      <c r="H36" s="59"/>
      <c r="I36" s="59"/>
      <c r="J36" s="59"/>
      <c r="K36" s="59"/>
      <c r="L36" s="59"/>
      <c r="M36" s="59"/>
      <c r="N36" s="60"/>
      <c r="O36" s="59"/>
    </row>
    <row r="37" spans="1:17" x14ac:dyDescent="0.25">
      <c r="A37" s="55"/>
      <c r="B37" s="58"/>
      <c r="C37" s="58"/>
      <c r="D37" s="127"/>
      <c r="E37" s="127"/>
      <c r="H37" s="59"/>
      <c r="I37" s="59"/>
      <c r="J37" s="59"/>
      <c r="K37" s="59"/>
      <c r="L37" s="59"/>
      <c r="M37" s="59"/>
      <c r="N37" s="60"/>
      <c r="O37" s="59"/>
    </row>
    <row r="38" spans="1:17" x14ac:dyDescent="0.25">
      <c r="A38" s="55"/>
      <c r="B38" s="58"/>
      <c r="C38" s="58"/>
      <c r="D38" s="127"/>
      <c r="E38" s="127"/>
      <c r="H38" s="59"/>
      <c r="I38" s="59"/>
      <c r="J38" s="59"/>
      <c r="K38" s="59"/>
      <c r="L38" s="59"/>
      <c r="M38" s="59"/>
      <c r="N38" s="60"/>
      <c r="O38" s="59"/>
    </row>
    <row r="39" spans="1:17" x14ac:dyDescent="0.25">
      <c r="A39" s="55"/>
      <c r="B39" s="154" t="s">
        <v>33</v>
      </c>
      <c r="C39" s="154" t="s">
        <v>58</v>
      </c>
      <c r="D39" s="157" t="s">
        <v>51</v>
      </c>
      <c r="E39" s="157" t="s">
        <v>16</v>
      </c>
      <c r="H39" s="59"/>
      <c r="I39" s="59"/>
      <c r="J39" s="59"/>
      <c r="K39" s="59"/>
      <c r="L39" s="59"/>
      <c r="M39" s="59"/>
      <c r="N39" s="60"/>
      <c r="O39" s="59"/>
    </row>
    <row r="40" spans="1:17" ht="28.5" x14ac:dyDescent="0.25">
      <c r="A40" s="55"/>
      <c r="B40" s="158" t="s">
        <v>134</v>
      </c>
      <c r="C40" s="159">
        <v>40</v>
      </c>
      <c r="D40" s="156">
        <v>30</v>
      </c>
      <c r="E40" s="269">
        <v>90</v>
      </c>
      <c r="H40" s="59"/>
      <c r="I40" s="59"/>
      <c r="J40" s="59"/>
      <c r="K40" s="59"/>
      <c r="L40" s="59"/>
      <c r="M40" s="59"/>
      <c r="N40" s="60"/>
      <c r="O40" s="59"/>
    </row>
    <row r="41" spans="1:17" ht="42.75" x14ac:dyDescent="0.25">
      <c r="A41" s="55"/>
      <c r="B41" s="158" t="s">
        <v>135</v>
      </c>
      <c r="C41" s="159">
        <v>60</v>
      </c>
      <c r="D41" s="156">
        <v>60</v>
      </c>
      <c r="E41" s="270"/>
      <c r="H41" s="59"/>
      <c r="I41" s="59"/>
      <c r="J41" s="59"/>
      <c r="K41" s="59"/>
      <c r="L41" s="59"/>
      <c r="M41" s="59"/>
      <c r="N41" s="60"/>
      <c r="O41" s="59"/>
    </row>
    <row r="42" spans="1:17" x14ac:dyDescent="0.25">
      <c r="A42" s="55"/>
      <c r="C42" s="56"/>
      <c r="D42" s="152"/>
      <c r="E42" s="153"/>
      <c r="F42" s="22"/>
      <c r="G42" s="22"/>
      <c r="H42" s="150"/>
      <c r="I42" s="151"/>
      <c r="J42" s="14"/>
      <c r="K42" s="14"/>
      <c r="L42" s="14"/>
      <c r="M42" s="151"/>
      <c r="N42" s="59"/>
      <c r="O42" s="59"/>
    </row>
    <row r="43" spans="1:17" x14ac:dyDescent="0.25">
      <c r="A43" s="55"/>
      <c r="C43" s="56"/>
      <c r="D43" s="152"/>
      <c r="E43" s="153"/>
      <c r="F43" s="22"/>
      <c r="G43" s="22"/>
      <c r="H43" s="150"/>
      <c r="I43" s="151"/>
      <c r="J43" s="14"/>
      <c r="K43" s="14"/>
      <c r="L43" s="14"/>
      <c r="M43" s="151"/>
      <c r="N43" s="59"/>
      <c r="O43" s="59"/>
    </row>
    <row r="44" spans="1:17" x14ac:dyDescent="0.25">
      <c r="A44" s="55"/>
      <c r="C44" s="56"/>
      <c r="D44" s="152"/>
      <c r="E44" s="153"/>
      <c r="F44" s="22"/>
      <c r="G44" s="22"/>
      <c r="H44" s="150"/>
      <c r="I44" s="151"/>
      <c r="J44" s="14"/>
      <c r="K44" s="14"/>
      <c r="L44" s="14"/>
      <c r="M44" s="151"/>
      <c r="N44" s="59"/>
      <c r="O44" s="59"/>
    </row>
    <row r="45" spans="1:17" ht="15.75" thickBot="1" x14ac:dyDescent="0.3">
      <c r="D45" s="127"/>
      <c r="E45" s="127"/>
      <c r="H45" s="59"/>
      <c r="I45" s="59"/>
      <c r="M45" s="272" t="s">
        <v>35</v>
      </c>
      <c r="N45" s="272"/>
      <c r="O45" s="59"/>
    </row>
    <row r="46" spans="1:17" x14ac:dyDescent="0.25">
      <c r="B46" s="72" t="s">
        <v>30</v>
      </c>
      <c r="D46" s="127"/>
      <c r="E46" s="127"/>
      <c r="H46" s="59"/>
      <c r="I46" s="59"/>
      <c r="M46" s="34"/>
      <c r="N46" s="34"/>
      <c r="O46" s="59"/>
    </row>
    <row r="47" spans="1:17" ht="15.75" thickBot="1" x14ac:dyDescent="0.3">
      <c r="D47" s="127"/>
      <c r="E47" s="127"/>
      <c r="H47" s="59"/>
      <c r="I47" s="59"/>
      <c r="M47" s="34"/>
      <c r="N47" s="34"/>
      <c r="O47" s="59"/>
    </row>
    <row r="48" spans="1:17" s="59" customFormat="1" ht="109.5" customHeight="1" x14ac:dyDescent="0.25">
      <c r="B48" s="68" t="s">
        <v>136</v>
      </c>
      <c r="C48" s="68" t="s">
        <v>137</v>
      </c>
      <c r="D48" s="160" t="s">
        <v>138</v>
      </c>
      <c r="E48" s="160" t="s">
        <v>45</v>
      </c>
      <c r="F48" s="161" t="s">
        <v>22</v>
      </c>
      <c r="G48" s="161" t="s">
        <v>92</v>
      </c>
      <c r="H48" s="68" t="s">
        <v>17</v>
      </c>
      <c r="I48" s="68" t="s">
        <v>10</v>
      </c>
      <c r="J48" s="68" t="s">
        <v>31</v>
      </c>
      <c r="K48" s="68" t="s">
        <v>59</v>
      </c>
      <c r="L48" s="68" t="s">
        <v>20</v>
      </c>
      <c r="M48" s="57" t="s">
        <v>26</v>
      </c>
      <c r="N48" s="68" t="s">
        <v>139</v>
      </c>
      <c r="O48" s="68" t="s">
        <v>36</v>
      </c>
      <c r="P48" s="69" t="s">
        <v>11</v>
      </c>
      <c r="Q48" s="69" t="s">
        <v>19</v>
      </c>
    </row>
    <row r="49" spans="1:26" s="64" customFormat="1" x14ac:dyDescent="0.25">
      <c r="A49" s="27">
        <v>1</v>
      </c>
      <c r="B49" s="66" t="s">
        <v>194</v>
      </c>
      <c r="C49" s="66" t="s">
        <v>158</v>
      </c>
      <c r="D49" s="28" t="s">
        <v>196</v>
      </c>
      <c r="E49" s="162" t="s">
        <v>197</v>
      </c>
      <c r="F49" s="163" t="s">
        <v>127</v>
      </c>
      <c r="G49" s="164" t="s">
        <v>198</v>
      </c>
      <c r="H49" s="67">
        <v>41261</v>
      </c>
      <c r="I49" s="62">
        <v>41988</v>
      </c>
      <c r="J49" s="62" t="s">
        <v>128</v>
      </c>
      <c r="K49" s="165">
        <v>21</v>
      </c>
      <c r="L49" s="165">
        <v>0</v>
      </c>
      <c r="M49" s="165">
        <v>906</v>
      </c>
      <c r="N49" s="165" t="s">
        <v>198</v>
      </c>
      <c r="O49" s="166">
        <v>3574254951</v>
      </c>
      <c r="P49" s="15" t="s">
        <v>199</v>
      </c>
      <c r="Q49" s="101"/>
      <c r="R49" s="63"/>
      <c r="S49" s="63"/>
      <c r="T49" s="63"/>
      <c r="U49" s="63"/>
      <c r="V49" s="63"/>
      <c r="W49" s="63"/>
      <c r="X49" s="63"/>
      <c r="Y49" s="63"/>
      <c r="Z49" s="63"/>
    </row>
    <row r="50" spans="1:26" s="64" customFormat="1" x14ac:dyDescent="0.25">
      <c r="A50" s="27">
        <f>+A49+1</f>
        <v>2</v>
      </c>
      <c r="B50" s="66" t="s">
        <v>194</v>
      </c>
      <c r="C50" s="66" t="s">
        <v>158</v>
      </c>
      <c r="D50" s="28" t="s">
        <v>196</v>
      </c>
      <c r="E50" s="162" t="s">
        <v>200</v>
      </c>
      <c r="F50" s="163" t="s">
        <v>127</v>
      </c>
      <c r="G50" s="163" t="s">
        <v>198</v>
      </c>
      <c r="H50" s="67">
        <v>40933</v>
      </c>
      <c r="I50" s="62">
        <v>41274</v>
      </c>
      <c r="J50" s="62" t="s">
        <v>128</v>
      </c>
      <c r="K50" s="165">
        <v>12</v>
      </c>
      <c r="L50" s="165">
        <v>0</v>
      </c>
      <c r="M50" s="165">
        <v>780</v>
      </c>
      <c r="N50" s="165" t="s">
        <v>198</v>
      </c>
      <c r="O50" s="166">
        <v>469808578</v>
      </c>
      <c r="P50" s="15" t="s">
        <v>201</v>
      </c>
      <c r="Q50" s="101"/>
      <c r="R50" s="63"/>
      <c r="S50" s="63"/>
      <c r="T50" s="63"/>
      <c r="U50" s="63"/>
      <c r="V50" s="63"/>
      <c r="W50" s="63"/>
      <c r="X50" s="63"/>
      <c r="Y50" s="63"/>
      <c r="Z50" s="63"/>
    </row>
    <row r="51" spans="1:26" s="16" customFormat="1" x14ac:dyDescent="0.25">
      <c r="A51" s="31"/>
      <c r="B51" s="31"/>
      <c r="C51" s="31"/>
      <c r="D51" s="167"/>
      <c r="E51" s="168"/>
      <c r="F51" s="31"/>
      <c r="G51" s="31"/>
      <c r="H51" s="30"/>
      <c r="I51" s="30"/>
      <c r="J51" s="31"/>
      <c r="K51" s="169">
        <f>SUM(K49:K50)</f>
        <v>33</v>
      </c>
      <c r="L51" s="33" t="e">
        <f>SUM(#REF!)</f>
        <v>#REF!</v>
      </c>
      <c r="M51" s="169">
        <f>SUM(M49:M50)</f>
        <v>1686</v>
      </c>
      <c r="N51" s="30"/>
      <c r="O51" s="170">
        <f>SUM(O49:O50)</f>
        <v>4044063529</v>
      </c>
      <c r="P51" s="31"/>
      <c r="Q51" s="31"/>
    </row>
    <row r="52" spans="1:26" s="16" customFormat="1" x14ac:dyDescent="0.25">
      <c r="B52" s="273" t="s">
        <v>28</v>
      </c>
      <c r="C52" s="273" t="s">
        <v>27</v>
      </c>
      <c r="D52" s="274" t="s">
        <v>34</v>
      </c>
      <c r="E52" s="274"/>
      <c r="H52" s="171"/>
      <c r="I52" s="171"/>
      <c r="M52" s="171"/>
      <c r="N52" s="171"/>
      <c r="O52" s="171"/>
    </row>
    <row r="53" spans="1:26" s="16" customFormat="1" x14ac:dyDescent="0.25">
      <c r="B53" s="274"/>
      <c r="C53" s="274"/>
      <c r="D53" s="172" t="s">
        <v>23</v>
      </c>
      <c r="E53" s="173" t="s">
        <v>24</v>
      </c>
      <c r="H53" s="171"/>
      <c r="I53" s="171"/>
      <c r="M53" s="171"/>
      <c r="N53" s="171"/>
      <c r="O53" s="171"/>
    </row>
    <row r="54" spans="1:26" s="16" customFormat="1" ht="30.6" customHeight="1" x14ac:dyDescent="0.25">
      <c r="B54" s="32" t="s">
        <v>21</v>
      </c>
      <c r="C54" s="169">
        <f>K51</f>
        <v>33</v>
      </c>
      <c r="D54" s="174" t="s">
        <v>169</v>
      </c>
      <c r="E54" s="167"/>
      <c r="F54" s="175"/>
      <c r="G54" s="175"/>
      <c r="H54" s="176"/>
      <c r="I54" s="176"/>
      <c r="J54" s="17"/>
      <c r="K54" s="17"/>
      <c r="L54" s="17"/>
      <c r="M54" s="176"/>
      <c r="N54" s="171"/>
      <c r="O54" s="171"/>
    </row>
    <row r="55" spans="1:26" s="16" customFormat="1" ht="30" customHeight="1" x14ac:dyDescent="0.25">
      <c r="B55" s="32" t="s">
        <v>25</v>
      </c>
      <c r="C55" s="169">
        <f>M51</f>
        <v>1686</v>
      </c>
      <c r="D55" s="167" t="s">
        <v>169</v>
      </c>
      <c r="E55" s="167"/>
      <c r="H55" s="171"/>
      <c r="I55" s="171"/>
      <c r="M55" s="171"/>
      <c r="N55" s="171"/>
      <c r="O55" s="171"/>
    </row>
    <row r="56" spans="1:26" s="16" customFormat="1" x14ac:dyDescent="0.25">
      <c r="B56" s="18"/>
      <c r="C56" s="275"/>
      <c r="D56" s="275"/>
      <c r="E56" s="275"/>
      <c r="F56" s="275"/>
      <c r="G56" s="275"/>
      <c r="H56" s="275"/>
      <c r="I56" s="275"/>
      <c r="J56" s="275"/>
      <c r="K56" s="275"/>
      <c r="L56" s="275"/>
      <c r="M56" s="275"/>
      <c r="N56" s="275"/>
      <c r="O56" s="171"/>
    </row>
    <row r="57" spans="1:26" ht="28.35" customHeight="1" thickBot="1" x14ac:dyDescent="0.3">
      <c r="D57" s="127"/>
      <c r="E57" s="127"/>
      <c r="H57" s="59"/>
      <c r="I57" s="59"/>
      <c r="M57" s="59"/>
      <c r="N57" s="59"/>
      <c r="O57" s="59"/>
    </row>
    <row r="58" spans="1:26" ht="27" thickBot="1" x14ac:dyDescent="0.3">
      <c r="B58" s="276" t="s">
        <v>93</v>
      </c>
      <c r="C58" s="276"/>
      <c r="D58" s="276"/>
      <c r="E58" s="276"/>
      <c r="F58" s="276"/>
      <c r="G58" s="276"/>
      <c r="H58" s="276"/>
      <c r="I58" s="276"/>
      <c r="J58" s="276"/>
      <c r="K58" s="276"/>
      <c r="L58" s="276"/>
      <c r="M58" s="276"/>
      <c r="N58" s="276"/>
      <c r="O58" s="59"/>
    </row>
    <row r="59" spans="1:26" x14ac:dyDescent="0.25">
      <c r="D59" s="127"/>
      <c r="E59" s="127"/>
      <c r="H59" s="59"/>
      <c r="I59" s="59"/>
      <c r="M59" s="59"/>
      <c r="N59" s="59"/>
      <c r="O59" s="59"/>
    </row>
    <row r="60" spans="1:26" x14ac:dyDescent="0.25">
      <c r="D60" s="127"/>
      <c r="E60" s="127"/>
      <c r="H60" s="59"/>
      <c r="I60" s="59"/>
      <c r="M60" s="59"/>
      <c r="N60" s="59"/>
      <c r="O60" s="59"/>
    </row>
    <row r="61" spans="1:26" ht="109.5" customHeight="1" x14ac:dyDescent="0.25">
      <c r="B61" s="70" t="s">
        <v>140</v>
      </c>
      <c r="C61" s="70" t="s">
        <v>2</v>
      </c>
      <c r="D61" s="177" t="s">
        <v>95</v>
      </c>
      <c r="E61" s="177" t="s">
        <v>94</v>
      </c>
      <c r="F61" s="178" t="s">
        <v>96</v>
      </c>
      <c r="G61" s="178" t="s">
        <v>97</v>
      </c>
      <c r="H61" s="70" t="s">
        <v>98</v>
      </c>
      <c r="I61" s="70" t="s">
        <v>99</v>
      </c>
      <c r="J61" s="70" t="s">
        <v>100</v>
      </c>
      <c r="K61" s="70" t="s">
        <v>101</v>
      </c>
      <c r="L61" s="70" t="s">
        <v>102</v>
      </c>
      <c r="M61" s="123" t="s">
        <v>103</v>
      </c>
      <c r="N61" s="51" t="s">
        <v>104</v>
      </c>
      <c r="O61" s="254" t="s">
        <v>3</v>
      </c>
      <c r="P61" s="255"/>
      <c r="Q61" s="36" t="s">
        <v>18</v>
      </c>
    </row>
    <row r="62" spans="1:26" ht="30" x14ac:dyDescent="0.25">
      <c r="B62" s="179" t="s">
        <v>202</v>
      </c>
      <c r="C62" s="180" t="s">
        <v>203</v>
      </c>
      <c r="D62" s="181" t="s">
        <v>204</v>
      </c>
      <c r="E62" s="181">
        <v>346</v>
      </c>
      <c r="F62" s="31"/>
      <c r="G62" s="31"/>
      <c r="H62" s="30"/>
      <c r="I62" s="30" t="s">
        <v>127</v>
      </c>
      <c r="J62" s="52"/>
      <c r="K62" s="52"/>
      <c r="L62" s="52"/>
      <c r="M62" s="30"/>
      <c r="N62" s="1"/>
      <c r="O62" s="259"/>
      <c r="P62" s="260"/>
      <c r="Q62" s="52" t="s">
        <v>205</v>
      </c>
    </row>
    <row r="63" spans="1:26" ht="30" x14ac:dyDescent="0.25">
      <c r="B63" s="179" t="s">
        <v>206</v>
      </c>
      <c r="C63" s="180" t="s">
        <v>203</v>
      </c>
      <c r="D63" s="181" t="s">
        <v>207</v>
      </c>
      <c r="E63" s="181">
        <v>54</v>
      </c>
      <c r="F63" s="31"/>
      <c r="G63" s="31"/>
      <c r="H63" s="30"/>
      <c r="I63" s="30" t="s">
        <v>127</v>
      </c>
      <c r="J63" s="52"/>
      <c r="K63" s="52"/>
      <c r="L63" s="52"/>
      <c r="M63" s="30"/>
      <c r="N63" s="1"/>
      <c r="O63" s="259"/>
      <c r="P63" s="260"/>
      <c r="Q63" s="52" t="s">
        <v>205</v>
      </c>
    </row>
    <row r="64" spans="1:26" ht="30" x14ac:dyDescent="0.25">
      <c r="B64" s="179" t="s">
        <v>208</v>
      </c>
      <c r="C64" s="180" t="s">
        <v>203</v>
      </c>
      <c r="D64" s="181" t="s">
        <v>209</v>
      </c>
      <c r="E64" s="181">
        <v>56</v>
      </c>
      <c r="F64" s="31"/>
      <c r="G64" s="31"/>
      <c r="H64" s="30"/>
      <c r="I64" s="30" t="s">
        <v>127</v>
      </c>
      <c r="J64" s="52"/>
      <c r="K64" s="52"/>
      <c r="L64" s="52"/>
      <c r="M64" s="30"/>
      <c r="N64" s="1"/>
      <c r="O64" s="259"/>
      <c r="P64" s="260"/>
      <c r="Q64" s="52" t="s">
        <v>205</v>
      </c>
    </row>
    <row r="65" spans="2:17" ht="30" x14ac:dyDescent="0.25">
      <c r="B65" s="179" t="s">
        <v>210</v>
      </c>
      <c r="C65" s="180" t="s">
        <v>203</v>
      </c>
      <c r="D65" s="181"/>
      <c r="E65" s="181">
        <v>200</v>
      </c>
      <c r="F65" s="31"/>
      <c r="G65" s="31"/>
      <c r="H65" s="30"/>
      <c r="I65" s="30" t="s">
        <v>127</v>
      </c>
      <c r="J65" s="52"/>
      <c r="K65" s="52"/>
      <c r="L65" s="52"/>
      <c r="M65" s="30"/>
      <c r="N65" s="1"/>
      <c r="O65" s="259"/>
      <c r="P65" s="260"/>
      <c r="Q65" s="52" t="s">
        <v>205</v>
      </c>
    </row>
    <row r="66" spans="2:17" ht="30" x14ac:dyDescent="0.25">
      <c r="B66" s="179" t="s">
        <v>211</v>
      </c>
      <c r="C66" s="180" t="s">
        <v>203</v>
      </c>
      <c r="D66" s="181" t="s">
        <v>212</v>
      </c>
      <c r="E66" s="181">
        <v>250</v>
      </c>
      <c r="F66" s="31"/>
      <c r="G66" s="31"/>
      <c r="H66" s="30"/>
      <c r="I66" s="30" t="s">
        <v>127</v>
      </c>
      <c r="J66" s="52"/>
      <c r="K66" s="52"/>
      <c r="L66" s="52"/>
      <c r="M66" s="30"/>
      <c r="N66" s="1"/>
      <c r="O66" s="259"/>
      <c r="P66" s="260"/>
      <c r="Q66" s="52" t="s">
        <v>205</v>
      </c>
    </row>
    <row r="67" spans="2:17" x14ac:dyDescent="0.25">
      <c r="B67" s="182"/>
      <c r="C67" s="182"/>
      <c r="D67" s="179"/>
      <c r="E67" s="179"/>
      <c r="F67" s="31"/>
      <c r="G67" s="31"/>
      <c r="H67" s="30"/>
      <c r="I67" s="30"/>
      <c r="J67" s="52"/>
      <c r="K67" s="52"/>
      <c r="L67" s="52"/>
      <c r="M67" s="30"/>
      <c r="N67" s="1"/>
      <c r="O67" s="259"/>
      <c r="P67" s="260"/>
      <c r="Q67" s="52"/>
    </row>
    <row r="68" spans="2:17" x14ac:dyDescent="0.25">
      <c r="B68" s="182"/>
      <c r="C68" s="182"/>
      <c r="D68" s="179"/>
      <c r="E68" s="179"/>
      <c r="F68" s="31"/>
      <c r="G68" s="31"/>
      <c r="H68" s="30"/>
      <c r="I68" s="30"/>
      <c r="J68" s="52"/>
      <c r="K68" s="52"/>
      <c r="L68" s="52"/>
      <c r="M68" s="30"/>
      <c r="N68" s="1"/>
      <c r="O68" s="259"/>
      <c r="P68" s="260"/>
      <c r="Q68" s="52"/>
    </row>
    <row r="69" spans="2:17" x14ac:dyDescent="0.25">
      <c r="B69" s="71"/>
      <c r="C69" s="71"/>
      <c r="D69" s="156"/>
      <c r="E69" s="156"/>
      <c r="F69" s="71"/>
      <c r="G69" s="71"/>
      <c r="H69" s="124"/>
      <c r="I69" s="124"/>
      <c r="J69" s="71"/>
      <c r="K69" s="71"/>
      <c r="L69" s="71"/>
      <c r="M69" s="124"/>
      <c r="N69" s="124"/>
      <c r="O69" s="259"/>
      <c r="P69" s="260"/>
      <c r="Q69" s="71"/>
    </row>
    <row r="70" spans="2:17" x14ac:dyDescent="0.25">
      <c r="B70" s="3" t="s">
        <v>1</v>
      </c>
      <c r="D70" s="127"/>
      <c r="E70" s="127"/>
      <c r="H70" s="59"/>
      <c r="I70" s="59"/>
      <c r="M70" s="59"/>
      <c r="N70" s="59"/>
      <c r="O70" s="59"/>
    </row>
    <row r="71" spans="2:17" x14ac:dyDescent="0.25">
      <c r="B71" s="3" t="s">
        <v>37</v>
      </c>
      <c r="D71" s="127"/>
      <c r="E71" s="127"/>
      <c r="H71" s="59"/>
      <c r="I71" s="59"/>
      <c r="M71" s="59"/>
      <c r="N71" s="59"/>
      <c r="O71" s="59"/>
    </row>
    <row r="72" spans="2:17" x14ac:dyDescent="0.25">
      <c r="B72" s="3" t="s">
        <v>60</v>
      </c>
      <c r="D72" s="127"/>
      <c r="E72" s="127"/>
      <c r="H72" s="59"/>
      <c r="I72" s="59"/>
      <c r="M72" s="59"/>
      <c r="N72" s="59"/>
      <c r="O72" s="59"/>
    </row>
    <row r="73" spans="2:17" x14ac:dyDescent="0.25">
      <c r="D73" s="127"/>
      <c r="E73" s="127"/>
      <c r="H73" s="59"/>
      <c r="I73" s="59"/>
      <c r="M73" s="59"/>
      <c r="N73" s="59"/>
      <c r="O73" s="59"/>
    </row>
    <row r="74" spans="2:17" ht="15.75" thickBot="1" x14ac:dyDescent="0.3">
      <c r="D74" s="127"/>
      <c r="E74" s="127"/>
      <c r="H74" s="59"/>
      <c r="I74" s="59"/>
      <c r="M74" s="59"/>
      <c r="N74" s="59"/>
      <c r="O74" s="59"/>
    </row>
    <row r="75" spans="2:17" ht="27" thickBot="1" x14ac:dyDescent="0.3">
      <c r="B75" s="261" t="s">
        <v>38</v>
      </c>
      <c r="C75" s="262"/>
      <c r="D75" s="262"/>
      <c r="E75" s="262"/>
      <c r="F75" s="262"/>
      <c r="G75" s="262"/>
      <c r="H75" s="262"/>
      <c r="I75" s="262"/>
      <c r="J75" s="262"/>
      <c r="K75" s="262"/>
      <c r="L75" s="262"/>
      <c r="M75" s="262"/>
      <c r="N75" s="263"/>
      <c r="O75" s="59"/>
    </row>
    <row r="76" spans="2:17" x14ac:dyDescent="0.25">
      <c r="D76" s="127"/>
      <c r="E76" s="127"/>
      <c r="H76" s="59"/>
      <c r="I76" s="59"/>
      <c r="M76" s="59"/>
      <c r="N76" s="59"/>
      <c r="O76" s="59"/>
    </row>
    <row r="77" spans="2:17" x14ac:dyDescent="0.25">
      <c r="D77" s="127"/>
      <c r="E77" s="127"/>
      <c r="H77" s="59"/>
      <c r="I77" s="59"/>
      <c r="M77" s="59"/>
      <c r="N77" s="59"/>
      <c r="O77" s="59"/>
    </row>
    <row r="78" spans="2:17" x14ac:dyDescent="0.25">
      <c r="D78" s="127"/>
      <c r="E78" s="127"/>
      <c r="H78" s="59"/>
      <c r="I78" s="59"/>
      <c r="M78" s="59"/>
      <c r="N78" s="59"/>
      <c r="O78" s="59"/>
    </row>
    <row r="79" spans="2:17" x14ac:dyDescent="0.25">
      <c r="D79" s="127"/>
      <c r="E79" s="127"/>
      <c r="H79" s="59"/>
      <c r="I79" s="59"/>
      <c r="M79" s="59"/>
      <c r="N79" s="59"/>
      <c r="O79" s="59"/>
    </row>
    <row r="80" spans="2:17" ht="76.5" customHeight="1" x14ac:dyDescent="0.25">
      <c r="B80" s="70" t="s">
        <v>0</v>
      </c>
      <c r="C80" s="70" t="s">
        <v>39</v>
      </c>
      <c r="D80" s="177" t="s">
        <v>40</v>
      </c>
      <c r="E80" s="177" t="s">
        <v>105</v>
      </c>
      <c r="F80" s="178" t="s">
        <v>107</v>
      </c>
      <c r="G80" s="178" t="s">
        <v>108</v>
      </c>
      <c r="H80" s="70" t="s">
        <v>109</v>
      </c>
      <c r="I80" s="70" t="s">
        <v>106</v>
      </c>
      <c r="J80" s="254" t="s">
        <v>110</v>
      </c>
      <c r="K80" s="258"/>
      <c r="L80" s="255"/>
      <c r="M80" s="70" t="s">
        <v>114</v>
      </c>
      <c r="N80" s="70" t="s">
        <v>41</v>
      </c>
      <c r="O80" s="70" t="s">
        <v>42</v>
      </c>
      <c r="P80" s="254" t="s">
        <v>3</v>
      </c>
      <c r="Q80" s="255"/>
    </row>
    <row r="81" spans="2:17" s="183" customFormat="1" ht="54.75" customHeight="1" x14ac:dyDescent="0.25">
      <c r="B81" s="184"/>
      <c r="C81" s="184"/>
      <c r="D81" s="185"/>
      <c r="E81" s="185"/>
      <c r="F81" s="184"/>
      <c r="G81" s="184"/>
      <c r="H81" s="186"/>
      <c r="I81" s="186"/>
      <c r="J81" s="186" t="s">
        <v>111</v>
      </c>
      <c r="K81" s="187" t="s">
        <v>112</v>
      </c>
      <c r="L81" s="186" t="s">
        <v>113</v>
      </c>
      <c r="M81" s="70"/>
      <c r="N81" s="70"/>
      <c r="O81" s="70"/>
      <c r="P81" s="254"/>
      <c r="Q81" s="255"/>
    </row>
    <row r="82" spans="2:17" s="183" customFormat="1" ht="54.75" customHeight="1" x14ac:dyDescent="0.25">
      <c r="B82" s="188" t="s">
        <v>43</v>
      </c>
      <c r="C82" s="189" t="s">
        <v>213</v>
      </c>
      <c r="D82" s="190" t="s">
        <v>214</v>
      </c>
      <c r="E82" s="156">
        <v>24851481</v>
      </c>
      <c r="F82" s="216" t="s">
        <v>215</v>
      </c>
      <c r="G82" s="216" t="s">
        <v>216</v>
      </c>
      <c r="H82" s="191">
        <v>36880</v>
      </c>
      <c r="I82" s="192" t="s">
        <v>217</v>
      </c>
      <c r="J82" s="41" t="s">
        <v>218</v>
      </c>
      <c r="K82" s="181" t="s">
        <v>219</v>
      </c>
      <c r="L82" s="30" t="s">
        <v>220</v>
      </c>
      <c r="M82" s="192" t="s">
        <v>169</v>
      </c>
      <c r="N82" s="192" t="s">
        <v>127</v>
      </c>
      <c r="O82" s="192" t="s">
        <v>127</v>
      </c>
      <c r="P82" s="256"/>
      <c r="Q82" s="257"/>
    </row>
    <row r="83" spans="2:17" s="183" customFormat="1" ht="54.75" customHeight="1" x14ac:dyDescent="0.25">
      <c r="B83" s="188" t="s">
        <v>43</v>
      </c>
      <c r="C83" s="189" t="s">
        <v>213</v>
      </c>
      <c r="D83" s="190" t="s">
        <v>221</v>
      </c>
      <c r="E83" s="156">
        <v>24333621</v>
      </c>
      <c r="F83" s="216" t="s">
        <v>222</v>
      </c>
      <c r="G83" s="216" t="s">
        <v>223</v>
      </c>
      <c r="H83" s="191">
        <v>37967</v>
      </c>
      <c r="I83" s="192" t="s">
        <v>127</v>
      </c>
      <c r="J83" s="41" t="s">
        <v>158</v>
      </c>
      <c r="K83" s="181" t="s">
        <v>224</v>
      </c>
      <c r="L83" s="181" t="s">
        <v>225</v>
      </c>
      <c r="M83" s="192" t="s">
        <v>169</v>
      </c>
      <c r="N83" s="192" t="s">
        <v>127</v>
      </c>
      <c r="O83" s="192" t="s">
        <v>127</v>
      </c>
      <c r="P83" s="256"/>
      <c r="Q83" s="257"/>
    </row>
    <row r="84" spans="2:17" s="183" customFormat="1" ht="81.75" customHeight="1" x14ac:dyDescent="0.25">
      <c r="B84" s="188" t="s">
        <v>43</v>
      </c>
      <c r="C84" s="189" t="s">
        <v>213</v>
      </c>
      <c r="D84" s="190" t="s">
        <v>226</v>
      </c>
      <c r="E84" s="156">
        <v>30353087</v>
      </c>
      <c r="F84" s="216" t="s">
        <v>227</v>
      </c>
      <c r="G84" s="216" t="s">
        <v>223</v>
      </c>
      <c r="H84" s="191">
        <v>34726</v>
      </c>
      <c r="I84" s="192" t="s">
        <v>217</v>
      </c>
      <c r="J84" s="41" t="s">
        <v>228</v>
      </c>
      <c r="K84" s="181" t="s">
        <v>229</v>
      </c>
      <c r="L84" s="181" t="s">
        <v>230</v>
      </c>
      <c r="M84" s="192" t="s">
        <v>169</v>
      </c>
      <c r="N84" s="192" t="s">
        <v>127</v>
      </c>
      <c r="O84" s="192" t="s">
        <v>127</v>
      </c>
      <c r="P84" s="193"/>
      <c r="Q84" s="194"/>
    </row>
    <row r="85" spans="2:17" s="183" customFormat="1" ht="60" customHeight="1" x14ac:dyDescent="0.25">
      <c r="B85" s="195" t="s">
        <v>44</v>
      </c>
      <c r="C85" s="189" t="s">
        <v>231</v>
      </c>
      <c r="D85" s="190" t="s">
        <v>232</v>
      </c>
      <c r="E85" s="156">
        <v>1061624630</v>
      </c>
      <c r="F85" s="216" t="s">
        <v>222</v>
      </c>
      <c r="G85" s="216" t="s">
        <v>223</v>
      </c>
      <c r="H85" s="191">
        <v>40969</v>
      </c>
      <c r="I85" s="192" t="s">
        <v>127</v>
      </c>
      <c r="J85" s="196" t="s">
        <v>233</v>
      </c>
      <c r="K85" s="196" t="s">
        <v>234</v>
      </c>
      <c r="L85" s="196" t="s">
        <v>235</v>
      </c>
      <c r="M85" s="192" t="s">
        <v>169</v>
      </c>
      <c r="N85" s="192" t="s">
        <v>127</v>
      </c>
      <c r="O85" s="192" t="s">
        <v>127</v>
      </c>
      <c r="P85" s="256"/>
      <c r="Q85" s="257"/>
    </row>
    <row r="86" spans="2:17" s="183" customFormat="1" ht="42" customHeight="1" x14ac:dyDescent="0.25">
      <c r="B86" s="195" t="s">
        <v>44</v>
      </c>
      <c r="C86" s="189" t="s">
        <v>231</v>
      </c>
      <c r="D86" s="190" t="s">
        <v>236</v>
      </c>
      <c r="E86" s="156">
        <v>1054990698</v>
      </c>
      <c r="F86" s="216" t="s">
        <v>227</v>
      </c>
      <c r="G86" s="216" t="s">
        <v>223</v>
      </c>
      <c r="H86" s="191">
        <v>41708</v>
      </c>
      <c r="I86" s="192" t="s">
        <v>217</v>
      </c>
      <c r="J86" s="41" t="s">
        <v>237</v>
      </c>
      <c r="K86" s="179" t="s">
        <v>238</v>
      </c>
      <c r="L86" s="181" t="s">
        <v>239</v>
      </c>
      <c r="M86" s="192" t="s">
        <v>169</v>
      </c>
      <c r="N86" s="192" t="s">
        <v>127</v>
      </c>
      <c r="O86" s="192" t="s">
        <v>127</v>
      </c>
      <c r="P86" s="256"/>
      <c r="Q86" s="257"/>
    </row>
    <row r="87" spans="2:17" ht="50.25" customHeight="1" x14ac:dyDescent="0.25">
      <c r="B87" s="195" t="s">
        <v>44</v>
      </c>
      <c r="C87" s="189" t="s">
        <v>231</v>
      </c>
      <c r="D87" s="190" t="s">
        <v>240</v>
      </c>
      <c r="E87" s="156">
        <v>75105141</v>
      </c>
      <c r="F87" s="216" t="s">
        <v>227</v>
      </c>
      <c r="G87" s="216" t="s">
        <v>223</v>
      </c>
      <c r="H87" s="191">
        <v>40969</v>
      </c>
      <c r="I87" s="192" t="s">
        <v>217</v>
      </c>
      <c r="J87" s="41" t="s">
        <v>241</v>
      </c>
      <c r="K87" s="181" t="s">
        <v>242</v>
      </c>
      <c r="L87" s="30" t="s">
        <v>243</v>
      </c>
      <c r="M87" s="192" t="s">
        <v>169</v>
      </c>
      <c r="N87" s="192" t="s">
        <v>127</v>
      </c>
      <c r="O87" s="192" t="s">
        <v>127</v>
      </c>
      <c r="P87" s="256"/>
      <c r="Q87" s="257"/>
    </row>
    <row r="88" spans="2:17" ht="62.25" customHeight="1" x14ac:dyDescent="0.25">
      <c r="B88" s="195" t="s">
        <v>44</v>
      </c>
      <c r="C88" s="189" t="s">
        <v>231</v>
      </c>
      <c r="D88" s="190" t="s">
        <v>244</v>
      </c>
      <c r="E88" s="167">
        <v>1053807319</v>
      </c>
      <c r="F88" s="71" t="s">
        <v>245</v>
      </c>
      <c r="G88" s="71" t="s">
        <v>246</v>
      </c>
      <c r="H88" s="197">
        <v>41256</v>
      </c>
      <c r="I88" s="41" t="s">
        <v>127</v>
      </c>
      <c r="J88" s="41" t="s">
        <v>247</v>
      </c>
      <c r="K88" s="181" t="s">
        <v>248</v>
      </c>
      <c r="L88" s="198" t="s">
        <v>249</v>
      </c>
      <c r="M88" s="124" t="s">
        <v>169</v>
      </c>
      <c r="N88" s="124" t="s">
        <v>127</v>
      </c>
      <c r="O88" s="124" t="s">
        <v>127</v>
      </c>
      <c r="P88" s="256"/>
      <c r="Q88" s="257"/>
    </row>
    <row r="89" spans="2:17" ht="37.5" customHeight="1" x14ac:dyDescent="0.25">
      <c r="B89" s="195" t="s">
        <v>44</v>
      </c>
      <c r="C89" s="189" t="s">
        <v>231</v>
      </c>
      <c r="D89" s="190" t="s">
        <v>250</v>
      </c>
      <c r="E89" s="167">
        <v>1032359265</v>
      </c>
      <c r="F89" s="71" t="s">
        <v>251</v>
      </c>
      <c r="G89" s="71" t="s">
        <v>246</v>
      </c>
      <c r="H89" s="197">
        <v>41216</v>
      </c>
      <c r="I89" s="41" t="s">
        <v>127</v>
      </c>
      <c r="J89" s="41" t="s">
        <v>252</v>
      </c>
      <c r="K89" s="198" t="s">
        <v>253</v>
      </c>
      <c r="L89" s="53" t="s">
        <v>254</v>
      </c>
      <c r="M89" s="124" t="s">
        <v>169</v>
      </c>
      <c r="N89" s="124" t="s">
        <v>127</v>
      </c>
      <c r="O89" s="124" t="s">
        <v>127</v>
      </c>
      <c r="P89" s="256"/>
      <c r="Q89" s="257"/>
    </row>
    <row r="90" spans="2:17" ht="59.25" customHeight="1" x14ac:dyDescent="0.25">
      <c r="B90" s="195" t="s">
        <v>44</v>
      </c>
      <c r="C90" s="189" t="s">
        <v>231</v>
      </c>
      <c r="D90" s="190" t="s">
        <v>283</v>
      </c>
      <c r="E90" s="156">
        <v>16078279</v>
      </c>
      <c r="F90" s="71" t="s">
        <v>284</v>
      </c>
      <c r="G90" s="71" t="s">
        <v>285</v>
      </c>
      <c r="H90" s="197">
        <v>41761</v>
      </c>
      <c r="I90" s="41" t="s">
        <v>127</v>
      </c>
      <c r="J90" s="41" t="s">
        <v>286</v>
      </c>
      <c r="K90" s="181" t="s">
        <v>287</v>
      </c>
      <c r="L90" s="198" t="s">
        <v>288</v>
      </c>
      <c r="M90" s="124" t="s">
        <v>169</v>
      </c>
      <c r="N90" s="124" t="s">
        <v>127</v>
      </c>
      <c r="O90" s="124" t="s">
        <v>127</v>
      </c>
      <c r="P90" s="256"/>
      <c r="Q90" s="257"/>
    </row>
    <row r="91" spans="2:17" ht="15.75" thickBot="1" x14ac:dyDescent="0.3">
      <c r="D91" s="127"/>
      <c r="E91" s="127"/>
      <c r="H91" s="59"/>
      <c r="I91" s="59"/>
      <c r="M91" s="59"/>
      <c r="N91" s="59"/>
      <c r="O91" s="59"/>
    </row>
    <row r="92" spans="2:17" ht="27" thickBot="1" x14ac:dyDescent="0.3">
      <c r="B92" s="261" t="s">
        <v>46</v>
      </c>
      <c r="C92" s="262"/>
      <c r="D92" s="262"/>
      <c r="E92" s="262"/>
      <c r="F92" s="262"/>
      <c r="G92" s="262"/>
      <c r="H92" s="262"/>
      <c r="I92" s="262"/>
      <c r="J92" s="262"/>
      <c r="K92" s="262"/>
      <c r="L92" s="262"/>
      <c r="M92" s="262"/>
      <c r="N92" s="263"/>
      <c r="O92" s="59"/>
    </row>
    <row r="93" spans="2:17" x14ac:dyDescent="0.25">
      <c r="D93" s="127"/>
      <c r="E93" s="127"/>
      <c r="H93" s="59"/>
      <c r="I93" s="59"/>
      <c r="M93" s="59"/>
      <c r="N93" s="59"/>
      <c r="O93" s="59"/>
    </row>
    <row r="94" spans="2:17" x14ac:dyDescent="0.25">
      <c r="D94" s="127"/>
      <c r="E94" s="127"/>
      <c r="H94" s="59"/>
      <c r="I94" s="59"/>
      <c r="M94" s="59"/>
      <c r="N94" s="59"/>
      <c r="O94" s="59"/>
    </row>
    <row r="95" spans="2:17" ht="46.35" customHeight="1" x14ac:dyDescent="0.25">
      <c r="B95" s="36" t="s">
        <v>33</v>
      </c>
      <c r="C95" s="36" t="s">
        <v>47</v>
      </c>
      <c r="D95" s="254" t="s">
        <v>3</v>
      </c>
      <c r="E95" s="255"/>
      <c r="H95" s="59"/>
      <c r="I95" s="59"/>
      <c r="M95" s="59"/>
      <c r="N95" s="59"/>
      <c r="O95" s="59"/>
    </row>
    <row r="96" spans="2:17" ht="47.1" customHeight="1" x14ac:dyDescent="0.25">
      <c r="B96" s="37" t="s">
        <v>115</v>
      </c>
      <c r="C96" s="71" t="s">
        <v>127</v>
      </c>
      <c r="D96" s="248" t="s">
        <v>255</v>
      </c>
      <c r="E96" s="248"/>
      <c r="H96" s="59"/>
      <c r="I96" s="59"/>
      <c r="M96" s="59"/>
      <c r="N96" s="59"/>
      <c r="O96" s="59"/>
    </row>
    <row r="97" spans="1:26" x14ac:dyDescent="0.25">
      <c r="D97" s="127"/>
      <c r="E97" s="127"/>
      <c r="H97" s="59"/>
      <c r="I97" s="59"/>
      <c r="M97" s="59"/>
      <c r="N97" s="59"/>
      <c r="O97" s="59"/>
    </row>
    <row r="98" spans="1:26" x14ac:dyDescent="0.25">
      <c r="D98" s="127"/>
      <c r="E98" s="127"/>
      <c r="H98" s="59"/>
      <c r="I98" s="59"/>
      <c r="M98" s="59"/>
      <c r="N98" s="59"/>
      <c r="O98" s="59"/>
    </row>
    <row r="99" spans="1:26" ht="26.25" x14ac:dyDescent="0.25">
      <c r="B99" s="264" t="s">
        <v>62</v>
      </c>
      <c r="C99" s="265"/>
      <c r="D99" s="265"/>
      <c r="E99" s="265"/>
      <c r="F99" s="265"/>
      <c r="G99" s="265"/>
      <c r="H99" s="265"/>
      <c r="I99" s="265"/>
      <c r="J99" s="265"/>
      <c r="K99" s="265"/>
      <c r="L99" s="265"/>
      <c r="M99" s="265"/>
      <c r="N99" s="265"/>
      <c r="O99" s="265"/>
      <c r="P99" s="265"/>
    </row>
    <row r="100" spans="1:26" x14ac:dyDescent="0.25">
      <c r="D100" s="127"/>
      <c r="E100" s="127"/>
      <c r="H100" s="59"/>
      <c r="I100" s="59"/>
      <c r="M100" s="59"/>
      <c r="N100" s="59"/>
      <c r="O100" s="59"/>
    </row>
    <row r="101" spans="1:26" ht="15.75" thickBot="1" x14ac:dyDescent="0.3">
      <c r="D101" s="127"/>
      <c r="E101" s="127"/>
      <c r="H101" s="59"/>
      <c r="I101" s="59"/>
      <c r="M101" s="59"/>
      <c r="N101" s="59"/>
      <c r="O101" s="59"/>
    </row>
    <row r="102" spans="1:26" ht="27" thickBot="1" x14ac:dyDescent="0.3">
      <c r="B102" s="261" t="s">
        <v>54</v>
      </c>
      <c r="C102" s="262"/>
      <c r="D102" s="262"/>
      <c r="E102" s="262"/>
      <c r="F102" s="262"/>
      <c r="G102" s="262"/>
      <c r="H102" s="262"/>
      <c r="I102" s="262"/>
      <c r="J102" s="262"/>
      <c r="K102" s="262"/>
      <c r="L102" s="262"/>
      <c r="M102" s="262"/>
      <c r="N102" s="263"/>
      <c r="O102" s="59"/>
    </row>
    <row r="103" spans="1:26" x14ac:dyDescent="0.25">
      <c r="D103" s="127"/>
      <c r="E103" s="127"/>
      <c r="H103" s="59"/>
      <c r="I103" s="59"/>
      <c r="M103" s="59"/>
      <c r="N103" s="59"/>
      <c r="O103" s="59"/>
    </row>
    <row r="104" spans="1:26" ht="15.75" thickBot="1" x14ac:dyDescent="0.3">
      <c r="D104" s="127"/>
      <c r="E104" s="127"/>
      <c r="H104" s="59"/>
      <c r="I104" s="59"/>
      <c r="M104" s="34"/>
      <c r="N104" s="34"/>
      <c r="O104" s="59"/>
    </row>
    <row r="105" spans="1:26" s="59" customFormat="1" ht="109.5" customHeight="1" x14ac:dyDescent="0.25">
      <c r="B105" s="68" t="s">
        <v>136</v>
      </c>
      <c r="C105" s="68" t="s">
        <v>137</v>
      </c>
      <c r="D105" s="160" t="s">
        <v>138</v>
      </c>
      <c r="E105" s="160" t="s">
        <v>45</v>
      </c>
      <c r="F105" s="161" t="s">
        <v>22</v>
      </c>
      <c r="G105" s="161" t="s">
        <v>92</v>
      </c>
      <c r="H105" s="68" t="s">
        <v>17</v>
      </c>
      <c r="I105" s="68" t="s">
        <v>10</v>
      </c>
      <c r="J105" s="68" t="s">
        <v>31</v>
      </c>
      <c r="K105" s="68" t="s">
        <v>59</v>
      </c>
      <c r="L105" s="68" t="s">
        <v>20</v>
      </c>
      <c r="M105" s="57" t="s">
        <v>26</v>
      </c>
      <c r="N105" s="68" t="s">
        <v>139</v>
      </c>
      <c r="O105" s="68" t="s">
        <v>36</v>
      </c>
      <c r="P105" s="69" t="s">
        <v>11</v>
      </c>
      <c r="Q105" s="69" t="s">
        <v>19</v>
      </c>
    </row>
    <row r="106" spans="1:26" s="64" customFormat="1" ht="60" x14ac:dyDescent="0.25">
      <c r="A106" s="27">
        <v>1</v>
      </c>
      <c r="B106" s="65" t="s">
        <v>194</v>
      </c>
      <c r="C106" s="65" t="s">
        <v>194</v>
      </c>
      <c r="D106" s="28" t="s">
        <v>256</v>
      </c>
      <c r="E106" s="162" t="s">
        <v>257</v>
      </c>
      <c r="F106" s="163" t="s">
        <v>127</v>
      </c>
      <c r="G106" s="164"/>
      <c r="H106" s="67">
        <v>39843</v>
      </c>
      <c r="I106" s="62">
        <v>40178</v>
      </c>
      <c r="J106" s="62" t="s">
        <v>128</v>
      </c>
      <c r="K106" s="199">
        <v>4</v>
      </c>
      <c r="L106" s="199">
        <v>0</v>
      </c>
      <c r="M106" s="199">
        <v>1904</v>
      </c>
      <c r="N106" s="199">
        <f>+M106*G106</f>
        <v>0</v>
      </c>
      <c r="O106" s="200">
        <v>1265012295</v>
      </c>
      <c r="P106" s="15" t="s">
        <v>258</v>
      </c>
      <c r="Q106" s="101"/>
      <c r="R106" s="63"/>
      <c r="S106" s="63"/>
      <c r="T106" s="63"/>
      <c r="U106" s="63"/>
      <c r="V106" s="63"/>
      <c r="W106" s="63"/>
      <c r="X106" s="63"/>
      <c r="Y106" s="63"/>
      <c r="Z106" s="63"/>
    </row>
    <row r="107" spans="1:26" s="64" customFormat="1" ht="60" x14ac:dyDescent="0.25">
      <c r="A107" s="27">
        <f>+A106+1</f>
        <v>2</v>
      </c>
      <c r="B107" s="65" t="s">
        <v>194</v>
      </c>
      <c r="C107" s="65" t="s">
        <v>194</v>
      </c>
      <c r="D107" s="28" t="s">
        <v>259</v>
      </c>
      <c r="E107" s="162" t="s">
        <v>260</v>
      </c>
      <c r="F107" s="163" t="s">
        <v>127</v>
      </c>
      <c r="G107" s="163"/>
      <c r="H107" s="67">
        <v>40868</v>
      </c>
      <c r="I107" s="62">
        <v>40907</v>
      </c>
      <c r="J107" s="62" t="s">
        <v>128</v>
      </c>
      <c r="K107" s="199">
        <v>1</v>
      </c>
      <c r="L107" s="199">
        <v>0</v>
      </c>
      <c r="M107" s="199">
        <v>638</v>
      </c>
      <c r="N107" s="199">
        <v>0</v>
      </c>
      <c r="O107" s="200">
        <v>302514960</v>
      </c>
      <c r="P107" s="15" t="s">
        <v>261</v>
      </c>
      <c r="Q107" s="101"/>
      <c r="R107" s="63"/>
      <c r="S107" s="63"/>
      <c r="T107" s="63"/>
      <c r="U107" s="63"/>
      <c r="V107" s="63"/>
      <c r="W107" s="63"/>
      <c r="X107" s="63"/>
      <c r="Y107" s="63"/>
      <c r="Z107" s="63"/>
    </row>
    <row r="108" spans="1:26" s="64" customFormat="1" ht="60" x14ac:dyDescent="0.25">
      <c r="A108" s="27">
        <f t="shared" ref="A108:A112" si="0">+A107+1</f>
        <v>3</v>
      </c>
      <c r="B108" s="65" t="s">
        <v>194</v>
      </c>
      <c r="C108" s="65" t="s">
        <v>194</v>
      </c>
      <c r="D108" s="28" t="s">
        <v>259</v>
      </c>
      <c r="E108" s="162" t="s">
        <v>262</v>
      </c>
      <c r="F108" s="163" t="s">
        <v>127</v>
      </c>
      <c r="G108" s="163"/>
      <c r="H108" s="67">
        <v>41296</v>
      </c>
      <c r="I108" s="62">
        <v>41639</v>
      </c>
      <c r="J108" s="62" t="s">
        <v>128</v>
      </c>
      <c r="K108" s="199">
        <v>11</v>
      </c>
      <c r="L108" s="199">
        <v>0</v>
      </c>
      <c r="M108" s="199">
        <v>420</v>
      </c>
      <c r="N108" s="199">
        <v>0</v>
      </c>
      <c r="O108" s="200">
        <v>434118667</v>
      </c>
      <c r="P108" s="15">
        <v>291</v>
      </c>
      <c r="Q108" s="101"/>
      <c r="R108" s="63"/>
      <c r="S108" s="63"/>
      <c r="T108" s="63"/>
      <c r="U108" s="63"/>
      <c r="V108" s="63"/>
      <c r="W108" s="63"/>
      <c r="X108" s="63"/>
      <c r="Y108" s="63"/>
      <c r="Z108" s="63"/>
    </row>
    <row r="109" spans="1:26" s="64" customFormat="1" x14ac:dyDescent="0.25">
      <c r="A109" s="27">
        <f t="shared" si="0"/>
        <v>4</v>
      </c>
      <c r="B109" s="65"/>
      <c r="C109" s="66"/>
      <c r="D109" s="28"/>
      <c r="E109" s="162"/>
      <c r="F109" s="163"/>
      <c r="G109" s="163"/>
      <c r="H109" s="61"/>
      <c r="I109" s="62"/>
      <c r="J109" s="62"/>
      <c r="K109" s="199"/>
      <c r="L109" s="199"/>
      <c r="M109" s="199"/>
      <c r="N109" s="199"/>
      <c r="O109" s="200"/>
      <c r="P109" s="15"/>
      <c r="Q109" s="101"/>
      <c r="R109" s="63"/>
      <c r="S109" s="63"/>
      <c r="T109" s="63"/>
      <c r="U109" s="63"/>
      <c r="V109" s="63"/>
      <c r="W109" s="63"/>
      <c r="X109" s="63"/>
      <c r="Y109" s="63"/>
      <c r="Z109" s="63"/>
    </row>
    <row r="110" spans="1:26" s="64" customFormat="1" x14ac:dyDescent="0.25">
      <c r="A110" s="27">
        <f t="shared" si="0"/>
        <v>5</v>
      </c>
      <c r="B110" s="65"/>
      <c r="C110" s="66"/>
      <c r="D110" s="28"/>
      <c r="E110" s="162"/>
      <c r="F110" s="163"/>
      <c r="G110" s="163"/>
      <c r="H110" s="61"/>
      <c r="I110" s="62"/>
      <c r="J110" s="62"/>
      <c r="K110" s="199"/>
      <c r="L110" s="199"/>
      <c r="M110" s="199"/>
      <c r="N110" s="199"/>
      <c r="O110" s="200"/>
      <c r="P110" s="15"/>
      <c r="Q110" s="101"/>
      <c r="R110" s="63"/>
      <c r="S110" s="63"/>
      <c r="T110" s="63"/>
      <c r="U110" s="63"/>
      <c r="V110" s="63"/>
      <c r="W110" s="63"/>
      <c r="X110" s="63"/>
      <c r="Y110" s="63"/>
      <c r="Z110" s="63"/>
    </row>
    <row r="111" spans="1:26" s="64" customFormat="1" x14ac:dyDescent="0.25">
      <c r="A111" s="27">
        <f t="shared" si="0"/>
        <v>6</v>
      </c>
      <c r="B111" s="65"/>
      <c r="C111" s="66"/>
      <c r="D111" s="28"/>
      <c r="E111" s="162"/>
      <c r="F111" s="163"/>
      <c r="G111" s="163"/>
      <c r="H111" s="61"/>
      <c r="I111" s="62"/>
      <c r="J111" s="62"/>
      <c r="K111" s="199"/>
      <c r="L111" s="199"/>
      <c r="M111" s="199"/>
      <c r="N111" s="199"/>
      <c r="O111" s="200"/>
      <c r="P111" s="15"/>
      <c r="Q111" s="101"/>
      <c r="R111" s="63"/>
      <c r="S111" s="63"/>
      <c r="T111" s="63"/>
      <c r="U111" s="63"/>
      <c r="V111" s="63"/>
      <c r="W111" s="63"/>
      <c r="X111" s="63"/>
      <c r="Y111" s="63"/>
      <c r="Z111" s="63"/>
    </row>
    <row r="112" spans="1:26" s="64" customFormat="1" x14ac:dyDescent="0.25">
      <c r="A112" s="27">
        <f t="shared" si="0"/>
        <v>7</v>
      </c>
      <c r="B112" s="65"/>
      <c r="C112" s="66"/>
      <c r="D112" s="28"/>
      <c r="E112" s="162"/>
      <c r="F112" s="163"/>
      <c r="G112" s="163"/>
      <c r="H112" s="61"/>
      <c r="I112" s="62"/>
      <c r="J112" s="62"/>
      <c r="K112" s="199"/>
      <c r="L112" s="199"/>
      <c r="M112" s="199"/>
      <c r="N112" s="199"/>
      <c r="O112" s="200"/>
      <c r="P112" s="15"/>
      <c r="Q112" s="101"/>
      <c r="R112" s="63"/>
      <c r="S112" s="63"/>
      <c r="T112" s="63"/>
      <c r="U112" s="63"/>
      <c r="V112" s="63"/>
      <c r="W112" s="63"/>
      <c r="X112" s="63"/>
      <c r="Y112" s="63"/>
      <c r="Z112" s="63"/>
    </row>
    <row r="113" spans="1:17" s="64" customFormat="1" x14ac:dyDescent="0.25">
      <c r="A113" s="27"/>
      <c r="B113" s="28" t="s">
        <v>16</v>
      </c>
      <c r="C113" s="66"/>
      <c r="D113" s="28"/>
      <c r="E113" s="162"/>
      <c r="F113" s="163"/>
      <c r="G113" s="163"/>
      <c r="H113" s="61"/>
      <c r="I113" s="62"/>
      <c r="J113" s="62"/>
      <c r="K113" s="201">
        <f>SUM(K106:K112)</f>
        <v>16</v>
      </c>
      <c r="L113" s="201">
        <f>SUM(L106:L112)</f>
        <v>0</v>
      </c>
      <c r="M113" s="201">
        <f>SUM(M106:M112)</f>
        <v>2962</v>
      </c>
      <c r="N113" s="201">
        <f>SUM(N106:N112)</f>
        <v>0</v>
      </c>
      <c r="O113" s="200"/>
      <c r="P113" s="15"/>
      <c r="Q113" s="102"/>
    </row>
    <row r="114" spans="1:17" x14ac:dyDescent="0.25">
      <c r="B114" s="16"/>
      <c r="C114" s="16"/>
      <c r="D114" s="202"/>
      <c r="E114" s="203"/>
      <c r="F114" s="16"/>
      <c r="G114" s="16"/>
      <c r="H114" s="171"/>
      <c r="I114" s="171"/>
      <c r="J114" s="16"/>
      <c r="K114" s="16"/>
      <c r="L114" s="16"/>
      <c r="M114" s="171"/>
      <c r="N114" s="171"/>
      <c r="O114" s="171"/>
      <c r="P114" s="16"/>
    </row>
    <row r="115" spans="1:17" ht="18.75" x14ac:dyDescent="0.25">
      <c r="B115" s="32" t="s">
        <v>32</v>
      </c>
      <c r="C115" s="40">
        <f>+K113</f>
        <v>16</v>
      </c>
      <c r="D115" s="127"/>
      <c r="E115" s="127"/>
      <c r="H115" s="176"/>
      <c r="I115" s="176"/>
      <c r="J115" s="17"/>
      <c r="K115" s="17"/>
      <c r="L115" s="17"/>
      <c r="M115" s="176"/>
      <c r="N115" s="171"/>
      <c r="O115" s="171"/>
      <c r="P115" s="16"/>
    </row>
    <row r="116" spans="1:17" x14ac:dyDescent="0.25">
      <c r="D116" s="127"/>
      <c r="E116" s="127"/>
      <c r="H116" s="59"/>
      <c r="I116" s="59"/>
      <c r="M116" s="59"/>
      <c r="N116" s="59"/>
      <c r="O116" s="59"/>
    </row>
    <row r="117" spans="1:17" ht="15.75" thickBot="1" x14ac:dyDescent="0.3">
      <c r="D117" s="127"/>
      <c r="E117" s="127"/>
      <c r="H117" s="59"/>
      <c r="I117" s="59"/>
      <c r="M117" s="59"/>
      <c r="N117" s="59"/>
      <c r="O117" s="59"/>
    </row>
    <row r="118" spans="1:17" ht="37.35" customHeight="1" thickBot="1" x14ac:dyDescent="0.3">
      <c r="B118" s="42" t="s">
        <v>49</v>
      </c>
      <c r="C118" s="43" t="s">
        <v>50</v>
      </c>
      <c r="D118" s="204" t="s">
        <v>51</v>
      </c>
      <c r="E118" s="205" t="s">
        <v>55</v>
      </c>
      <c r="H118" s="59"/>
      <c r="I118" s="59"/>
      <c r="M118" s="59"/>
      <c r="N118" s="59"/>
      <c r="O118" s="59"/>
    </row>
    <row r="119" spans="1:17" ht="41.45" customHeight="1" x14ac:dyDescent="0.25">
      <c r="B119" s="35" t="s">
        <v>116</v>
      </c>
      <c r="C119" s="38">
        <v>20</v>
      </c>
      <c r="D119" s="206">
        <v>0</v>
      </c>
      <c r="E119" s="266">
        <v>30</v>
      </c>
      <c r="H119" s="59"/>
      <c r="I119" s="59"/>
      <c r="M119" s="59"/>
      <c r="N119" s="59"/>
      <c r="O119" s="59"/>
    </row>
    <row r="120" spans="1:17" x14ac:dyDescent="0.25">
      <c r="B120" s="35" t="s">
        <v>117</v>
      </c>
      <c r="C120" s="30">
        <v>30</v>
      </c>
      <c r="D120" s="156">
        <v>0</v>
      </c>
      <c r="E120" s="267"/>
      <c r="H120" s="59"/>
      <c r="I120" s="59"/>
      <c r="M120" s="59"/>
      <c r="N120" s="59"/>
      <c r="O120" s="59"/>
    </row>
    <row r="121" spans="1:17" ht="15.75" thickBot="1" x14ac:dyDescent="0.3">
      <c r="B121" s="35" t="s">
        <v>118</v>
      </c>
      <c r="C121" s="39">
        <v>40</v>
      </c>
      <c r="D121" s="207">
        <v>0</v>
      </c>
      <c r="E121" s="268"/>
      <c r="H121" s="59"/>
      <c r="I121" s="59"/>
      <c r="M121" s="59"/>
      <c r="N121" s="59"/>
      <c r="O121" s="59"/>
    </row>
    <row r="122" spans="1:17" x14ac:dyDescent="0.25">
      <c r="D122" s="127"/>
      <c r="E122" s="127"/>
      <c r="H122" s="59"/>
      <c r="I122" s="59"/>
      <c r="M122" s="59"/>
      <c r="N122" s="59"/>
      <c r="O122" s="59"/>
    </row>
    <row r="123" spans="1:17" ht="15.75" thickBot="1" x14ac:dyDescent="0.3">
      <c r="D123" s="127"/>
      <c r="E123" s="127"/>
      <c r="H123" s="59"/>
      <c r="I123" s="59"/>
      <c r="M123" s="59"/>
      <c r="N123" s="59"/>
      <c r="O123" s="59"/>
    </row>
    <row r="124" spans="1:17" ht="27" thickBot="1" x14ac:dyDescent="0.3">
      <c r="B124" s="261" t="s">
        <v>52</v>
      </c>
      <c r="C124" s="262"/>
      <c r="D124" s="262"/>
      <c r="E124" s="262"/>
      <c r="F124" s="262"/>
      <c r="G124" s="262"/>
      <c r="H124" s="262"/>
      <c r="I124" s="262"/>
      <c r="J124" s="262"/>
      <c r="K124" s="262"/>
      <c r="L124" s="262"/>
      <c r="M124" s="262"/>
      <c r="N124" s="263"/>
      <c r="O124" s="59"/>
    </row>
    <row r="125" spans="1:17" x14ac:dyDescent="0.25">
      <c r="D125" s="127"/>
      <c r="E125" s="127"/>
      <c r="H125" s="59"/>
      <c r="I125" s="59"/>
      <c r="M125" s="59"/>
      <c r="N125" s="59"/>
      <c r="O125" s="59"/>
    </row>
    <row r="126" spans="1:17" ht="76.5" customHeight="1" x14ac:dyDescent="0.25">
      <c r="B126" s="70" t="s">
        <v>0</v>
      </c>
      <c r="C126" s="70" t="s">
        <v>39</v>
      </c>
      <c r="D126" s="177" t="s">
        <v>40</v>
      </c>
      <c r="E126" s="177" t="s">
        <v>105</v>
      </c>
      <c r="F126" s="178" t="s">
        <v>107</v>
      </c>
      <c r="G126" s="178" t="s">
        <v>108</v>
      </c>
      <c r="H126" s="70" t="s">
        <v>109</v>
      </c>
      <c r="I126" s="70" t="s">
        <v>106</v>
      </c>
      <c r="J126" s="254" t="s">
        <v>110</v>
      </c>
      <c r="K126" s="258"/>
      <c r="L126" s="255"/>
      <c r="M126" s="70" t="s">
        <v>114</v>
      </c>
      <c r="N126" s="70" t="s">
        <v>41</v>
      </c>
      <c r="O126" s="70" t="s">
        <v>42</v>
      </c>
      <c r="P126" s="254" t="s">
        <v>3</v>
      </c>
      <c r="Q126" s="255"/>
    </row>
    <row r="127" spans="1:17" ht="39.75" customHeight="1" x14ac:dyDescent="0.25">
      <c r="D127" s="127"/>
      <c r="E127" s="127"/>
      <c r="H127" s="59"/>
      <c r="I127" s="59"/>
      <c r="J127" s="124" t="s">
        <v>111</v>
      </c>
      <c r="K127" s="181" t="s">
        <v>112</v>
      </c>
      <c r="L127" s="30" t="s">
        <v>113</v>
      </c>
      <c r="M127" s="124"/>
      <c r="N127" s="124"/>
      <c r="O127" s="124"/>
      <c r="P127" s="248"/>
      <c r="Q127" s="248"/>
    </row>
    <row r="128" spans="1:17" ht="45" x14ac:dyDescent="0.25">
      <c r="B128" s="122" t="s">
        <v>122</v>
      </c>
      <c r="C128" s="41" t="s">
        <v>263</v>
      </c>
      <c r="D128" s="208" t="s">
        <v>264</v>
      </c>
      <c r="E128" s="208">
        <v>30360699</v>
      </c>
      <c r="F128" s="37" t="s">
        <v>265</v>
      </c>
      <c r="G128" s="37" t="s">
        <v>266</v>
      </c>
      <c r="H128" s="209">
        <v>41194</v>
      </c>
      <c r="I128" s="210" t="s">
        <v>217</v>
      </c>
      <c r="J128" s="71" t="s">
        <v>158</v>
      </c>
      <c r="K128" s="198" t="s">
        <v>267</v>
      </c>
      <c r="L128" s="198" t="s">
        <v>225</v>
      </c>
      <c r="M128" s="124" t="s">
        <v>127</v>
      </c>
      <c r="N128" s="124" t="s">
        <v>127</v>
      </c>
      <c r="O128" s="124" t="s">
        <v>127</v>
      </c>
      <c r="P128" s="248"/>
      <c r="Q128" s="248"/>
    </row>
    <row r="129" spans="2:17" s="127" customFormat="1" ht="62.25" customHeight="1" x14ac:dyDescent="0.25">
      <c r="B129" s="195" t="s">
        <v>123</v>
      </c>
      <c r="C129" s="41" t="s">
        <v>263</v>
      </c>
      <c r="D129" s="208" t="s">
        <v>268</v>
      </c>
      <c r="E129" s="208">
        <v>30353953</v>
      </c>
      <c r="F129" s="195" t="s">
        <v>269</v>
      </c>
      <c r="G129" s="195" t="s">
        <v>270</v>
      </c>
      <c r="H129" s="209">
        <v>41818</v>
      </c>
      <c r="I129" s="30" t="s">
        <v>217</v>
      </c>
      <c r="J129" s="195" t="s">
        <v>271</v>
      </c>
      <c r="K129" s="195" t="s">
        <v>272</v>
      </c>
      <c r="L129" s="195" t="s">
        <v>273</v>
      </c>
      <c r="M129" s="124" t="s">
        <v>127</v>
      </c>
      <c r="N129" s="124" t="s">
        <v>127</v>
      </c>
      <c r="O129" s="124" t="s">
        <v>127</v>
      </c>
      <c r="P129" s="253"/>
      <c r="Q129" s="253"/>
    </row>
    <row r="130" spans="2:17" ht="60" x14ac:dyDescent="0.25">
      <c r="B130" s="122" t="s">
        <v>124</v>
      </c>
      <c r="C130" s="211" t="s">
        <v>274</v>
      </c>
      <c r="D130" s="208" t="s">
        <v>275</v>
      </c>
      <c r="E130" s="208">
        <v>25235174</v>
      </c>
      <c r="F130" s="37" t="s">
        <v>276</v>
      </c>
      <c r="G130" s="37" t="s">
        <v>277</v>
      </c>
      <c r="H130" s="209">
        <v>36882</v>
      </c>
      <c r="I130" s="124" t="s">
        <v>127</v>
      </c>
      <c r="J130" s="37" t="s">
        <v>278</v>
      </c>
      <c r="K130" s="37" t="s">
        <v>279</v>
      </c>
      <c r="L130" s="71" t="s">
        <v>280</v>
      </c>
      <c r="M130" s="124" t="s">
        <v>127</v>
      </c>
      <c r="N130" s="124" t="s">
        <v>127</v>
      </c>
      <c r="O130" s="124" t="s">
        <v>127</v>
      </c>
      <c r="P130" s="248"/>
      <c r="Q130" s="248"/>
    </row>
    <row r="131" spans="2:17" ht="15.75" thickBot="1" x14ac:dyDescent="0.3">
      <c r="D131" s="212"/>
      <c r="E131" s="127"/>
      <c r="H131" s="59"/>
      <c r="I131" s="59"/>
      <c r="M131" s="59"/>
      <c r="N131" s="59"/>
      <c r="O131" s="59"/>
    </row>
    <row r="132" spans="2:17" ht="54" customHeight="1" x14ac:dyDescent="0.25">
      <c r="B132" s="73" t="s">
        <v>33</v>
      </c>
      <c r="C132" s="73" t="s">
        <v>49</v>
      </c>
      <c r="D132" s="177" t="s">
        <v>50</v>
      </c>
      <c r="E132" s="157" t="s">
        <v>51</v>
      </c>
      <c r="F132" s="213" t="s">
        <v>56</v>
      </c>
      <c r="G132" s="214"/>
      <c r="H132" s="59"/>
      <c r="I132" s="59"/>
      <c r="M132" s="59"/>
      <c r="N132" s="59"/>
      <c r="O132" s="59"/>
    </row>
    <row r="133" spans="2:17" ht="145.5" customHeight="1" x14ac:dyDescent="0.2">
      <c r="B133" s="249" t="s">
        <v>53</v>
      </c>
      <c r="C133" s="2" t="s">
        <v>119</v>
      </c>
      <c r="D133" s="156">
        <v>25</v>
      </c>
      <c r="E133" s="156">
        <v>25</v>
      </c>
      <c r="F133" s="250">
        <f>+E133+E134+E135</f>
        <v>60</v>
      </c>
      <c r="G133" s="215"/>
      <c r="H133" s="59"/>
      <c r="I133" s="59"/>
      <c r="M133" s="59"/>
      <c r="N133" s="59"/>
      <c r="O133" s="59"/>
    </row>
    <row r="134" spans="2:17" ht="99" customHeight="1" x14ac:dyDescent="0.2">
      <c r="B134" s="249"/>
      <c r="C134" s="2" t="s">
        <v>120</v>
      </c>
      <c r="D134" s="195">
        <v>25</v>
      </c>
      <c r="E134" s="156">
        <v>25</v>
      </c>
      <c r="F134" s="251"/>
      <c r="G134" s="215"/>
      <c r="H134" s="59"/>
      <c r="I134" s="59"/>
      <c r="M134" s="59"/>
      <c r="N134" s="59"/>
      <c r="O134" s="59"/>
    </row>
    <row r="135" spans="2:17" ht="69" customHeight="1" x14ac:dyDescent="0.2">
      <c r="B135" s="249"/>
      <c r="C135" s="2" t="s">
        <v>121</v>
      </c>
      <c r="D135" s="156">
        <v>10</v>
      </c>
      <c r="E135" s="156">
        <v>10</v>
      </c>
      <c r="F135" s="252"/>
      <c r="G135" s="215"/>
      <c r="H135" s="59"/>
      <c r="I135" s="59"/>
      <c r="M135" s="59"/>
      <c r="N135" s="59"/>
      <c r="O135" s="59"/>
    </row>
    <row r="136" spans="2:17" x14ac:dyDescent="0.25">
      <c r="C136" s="58"/>
      <c r="D136" s="127"/>
      <c r="E136" s="127"/>
      <c r="H136" s="59"/>
      <c r="I136" s="59"/>
      <c r="M136" s="59"/>
      <c r="N136" s="59"/>
      <c r="O136" s="59"/>
    </row>
    <row r="137" spans="2:17" x14ac:dyDescent="0.25">
      <c r="D137" s="127"/>
      <c r="E137" s="127"/>
      <c r="H137" s="59"/>
      <c r="I137" s="59"/>
      <c r="M137" s="59"/>
      <c r="N137" s="59"/>
      <c r="O137" s="59"/>
    </row>
    <row r="138" spans="2:17" x14ac:dyDescent="0.25">
      <c r="D138" s="127"/>
      <c r="E138" s="127"/>
      <c r="H138" s="59"/>
      <c r="I138" s="59"/>
      <c r="M138" s="59"/>
      <c r="N138" s="59"/>
      <c r="O138" s="59"/>
    </row>
    <row r="139" spans="2:17" x14ac:dyDescent="0.25">
      <c r="B139" s="72" t="s">
        <v>57</v>
      </c>
      <c r="D139" s="127"/>
      <c r="E139" s="127"/>
      <c r="H139" s="59"/>
      <c r="I139" s="59"/>
      <c r="M139" s="59"/>
      <c r="N139" s="59"/>
      <c r="O139" s="59"/>
    </row>
    <row r="140" spans="2:17" x14ac:dyDescent="0.25">
      <c r="D140" s="127"/>
      <c r="E140" s="127"/>
      <c r="H140" s="59"/>
      <c r="I140" s="59"/>
      <c r="M140" s="59"/>
      <c r="N140" s="59"/>
      <c r="O140" s="59"/>
    </row>
    <row r="141" spans="2:17" x14ac:dyDescent="0.25">
      <c r="D141" s="127"/>
      <c r="E141" s="127"/>
      <c r="H141" s="59"/>
      <c r="I141" s="59"/>
      <c r="M141" s="59"/>
      <c r="N141" s="59"/>
      <c r="O141" s="59"/>
    </row>
    <row r="142" spans="2:17" x14ac:dyDescent="0.25">
      <c r="B142" s="154" t="s">
        <v>33</v>
      </c>
      <c r="C142" s="154" t="s">
        <v>58</v>
      </c>
      <c r="D142" s="157" t="s">
        <v>51</v>
      </c>
      <c r="E142" s="157" t="s">
        <v>16</v>
      </c>
      <c r="H142" s="59"/>
      <c r="I142" s="59"/>
      <c r="M142" s="59"/>
      <c r="N142" s="59"/>
      <c r="O142" s="59"/>
    </row>
    <row r="143" spans="2:17" ht="28.5" x14ac:dyDescent="0.25">
      <c r="B143" s="158" t="s">
        <v>281</v>
      </c>
      <c r="C143" s="159">
        <v>40</v>
      </c>
      <c r="D143" s="156">
        <f>+E119</f>
        <v>30</v>
      </c>
      <c r="E143" s="253">
        <f>+D143+D144</f>
        <v>90</v>
      </c>
      <c r="H143" s="59"/>
      <c r="I143" s="59"/>
      <c r="M143" s="59"/>
      <c r="N143" s="59"/>
      <c r="O143" s="59"/>
    </row>
    <row r="144" spans="2:17" ht="42.75" x14ac:dyDescent="0.25">
      <c r="B144" s="158" t="s">
        <v>282</v>
      </c>
      <c r="C144" s="159">
        <v>60</v>
      </c>
      <c r="D144" s="156">
        <f>+F133</f>
        <v>60</v>
      </c>
      <c r="E144" s="253"/>
      <c r="H144" s="59"/>
      <c r="I144" s="59"/>
      <c r="M144" s="59"/>
      <c r="N144" s="59"/>
      <c r="O144" s="59"/>
    </row>
    <row r="145" spans="4:15" x14ac:dyDescent="0.25">
      <c r="D145" s="127"/>
      <c r="E145" s="127"/>
      <c r="H145" s="59"/>
      <c r="I145" s="59"/>
      <c r="M145" s="59"/>
      <c r="N145" s="59"/>
      <c r="O145" s="59"/>
    </row>
    <row r="146" spans="4:15" x14ac:dyDescent="0.25">
      <c r="D146" s="127"/>
      <c r="E146" s="127"/>
      <c r="H146" s="59"/>
      <c r="I146" s="59"/>
      <c r="M146" s="59"/>
      <c r="N146" s="59"/>
      <c r="O146" s="59"/>
    </row>
    <row r="147" spans="4:15" x14ac:dyDescent="0.25">
      <c r="D147" s="127"/>
      <c r="E147" s="127"/>
      <c r="H147" s="59"/>
      <c r="I147" s="59"/>
      <c r="M147" s="59"/>
      <c r="N147" s="59"/>
      <c r="O147" s="59"/>
    </row>
    <row r="148" spans="4:15" x14ac:dyDescent="0.25">
      <c r="D148" s="127"/>
      <c r="E148" s="127"/>
      <c r="H148" s="59"/>
      <c r="I148" s="59"/>
      <c r="M148" s="59"/>
      <c r="N148" s="59"/>
      <c r="O148" s="59"/>
    </row>
  </sheetData>
  <sheetProtection algorithmName="SHA-512" hashValue="GldtnC6Net25YPWicuRpu/1DGU5wvDrPsie4GVFXsQ2/tclc/4oSUyCKiM4DNaoQbdsa7YEPh2oxk20wf1qZCQ==" saltValue="eqOPx0OeHYlnXDjvWfJZQw==" spinCount="100000" sheet="1" objects="1" scenarios="1"/>
  <mergeCells count="53">
    <mergeCell ref="B92:N92"/>
    <mergeCell ref="D96:E96"/>
    <mergeCell ref="B99:P99"/>
    <mergeCell ref="B102:N102"/>
    <mergeCell ref="P128:Q128"/>
    <mergeCell ref="C6:N6"/>
    <mergeCell ref="C7:N7"/>
    <mergeCell ref="C8:N8"/>
    <mergeCell ref="C9:N9"/>
    <mergeCell ref="C10:E10"/>
    <mergeCell ref="B2:P2"/>
    <mergeCell ref="B124:N124"/>
    <mergeCell ref="E119:E121"/>
    <mergeCell ref="D95:E95"/>
    <mergeCell ref="P86:Q86"/>
    <mergeCell ref="E40:E41"/>
    <mergeCell ref="O68:P68"/>
    <mergeCell ref="B14:C21"/>
    <mergeCell ref="M45:N45"/>
    <mergeCell ref="B52:B53"/>
    <mergeCell ref="C52:C53"/>
    <mergeCell ref="D52:E52"/>
    <mergeCell ref="C56:N56"/>
    <mergeCell ref="B58:N58"/>
    <mergeCell ref="B4:P4"/>
    <mergeCell ref="B22:C22"/>
    <mergeCell ref="O61:P61"/>
    <mergeCell ref="O62:P62"/>
    <mergeCell ref="O63:P63"/>
    <mergeCell ref="O64:P64"/>
    <mergeCell ref="O65:P65"/>
    <mergeCell ref="O66:P66"/>
    <mergeCell ref="O67:P67"/>
    <mergeCell ref="B75:N75"/>
    <mergeCell ref="J80:L80"/>
    <mergeCell ref="P80:Q80"/>
    <mergeCell ref="O69:P69"/>
    <mergeCell ref="P130:Q130"/>
    <mergeCell ref="B133:B135"/>
    <mergeCell ref="F133:F135"/>
    <mergeCell ref="E143:E144"/>
    <mergeCell ref="P81:Q81"/>
    <mergeCell ref="P82:Q82"/>
    <mergeCell ref="P83:Q83"/>
    <mergeCell ref="P85:Q85"/>
    <mergeCell ref="P89:Q89"/>
    <mergeCell ref="J126:L126"/>
    <mergeCell ref="P126:Q126"/>
    <mergeCell ref="P127:Q127"/>
    <mergeCell ref="P129:Q129"/>
    <mergeCell ref="P87:Q87"/>
    <mergeCell ref="P88:Q88"/>
    <mergeCell ref="P90:Q90"/>
  </mergeCells>
  <dataValidations count="2">
    <dataValidation type="decimal" allowBlank="1" showInputMessage="1" showErrorMessage="1" sqref="WVH982878 WLL982878 C65374 IV65374 SR65374 ACN65374 AMJ65374 AWF65374 BGB65374 BPX65374 BZT65374 CJP65374 CTL65374 DDH65374 DND65374 DWZ65374 EGV65374 EQR65374 FAN65374 FKJ65374 FUF65374 GEB65374 GNX65374 GXT65374 HHP65374 HRL65374 IBH65374 ILD65374 IUZ65374 JEV65374 JOR65374 JYN65374 KIJ65374 KSF65374 LCB65374 LLX65374 LVT65374 MFP65374 MPL65374 MZH65374 NJD65374 NSZ65374 OCV65374 OMR65374 OWN65374 PGJ65374 PQF65374 QAB65374 QJX65374 QTT65374 RDP65374 RNL65374 RXH65374 SHD65374 SQZ65374 TAV65374 TKR65374 TUN65374 UEJ65374 UOF65374 UYB65374 VHX65374 VRT65374 WBP65374 WLL65374 WVH65374 C130910 IV130910 SR130910 ACN130910 AMJ130910 AWF130910 BGB130910 BPX130910 BZT130910 CJP130910 CTL130910 DDH130910 DND130910 DWZ130910 EGV130910 EQR130910 FAN130910 FKJ130910 FUF130910 GEB130910 GNX130910 GXT130910 HHP130910 HRL130910 IBH130910 ILD130910 IUZ130910 JEV130910 JOR130910 JYN130910 KIJ130910 KSF130910 LCB130910 LLX130910 LVT130910 MFP130910 MPL130910 MZH130910 NJD130910 NSZ130910 OCV130910 OMR130910 OWN130910 PGJ130910 PQF130910 QAB130910 QJX130910 QTT130910 RDP130910 RNL130910 RXH130910 SHD130910 SQZ130910 TAV130910 TKR130910 TUN130910 UEJ130910 UOF130910 UYB130910 VHX130910 VRT130910 WBP130910 WLL130910 WVH130910 C196446 IV196446 SR196446 ACN196446 AMJ196446 AWF196446 BGB196446 BPX196446 BZT196446 CJP196446 CTL196446 DDH196446 DND196446 DWZ196446 EGV196446 EQR196446 FAN196446 FKJ196446 FUF196446 GEB196446 GNX196446 GXT196446 HHP196446 HRL196446 IBH196446 ILD196446 IUZ196446 JEV196446 JOR196446 JYN196446 KIJ196446 KSF196446 LCB196446 LLX196446 LVT196446 MFP196446 MPL196446 MZH196446 NJD196446 NSZ196446 OCV196446 OMR196446 OWN196446 PGJ196446 PQF196446 QAB196446 QJX196446 QTT196446 RDP196446 RNL196446 RXH196446 SHD196446 SQZ196446 TAV196446 TKR196446 TUN196446 UEJ196446 UOF196446 UYB196446 VHX196446 VRT196446 WBP196446 WLL196446 WVH196446 C261982 IV261982 SR261982 ACN261982 AMJ261982 AWF261982 BGB261982 BPX261982 BZT261982 CJP261982 CTL261982 DDH261982 DND261982 DWZ261982 EGV261982 EQR261982 FAN261982 FKJ261982 FUF261982 GEB261982 GNX261982 GXT261982 HHP261982 HRL261982 IBH261982 ILD261982 IUZ261982 JEV261982 JOR261982 JYN261982 KIJ261982 KSF261982 LCB261982 LLX261982 LVT261982 MFP261982 MPL261982 MZH261982 NJD261982 NSZ261982 OCV261982 OMR261982 OWN261982 PGJ261982 PQF261982 QAB261982 QJX261982 QTT261982 RDP261982 RNL261982 RXH261982 SHD261982 SQZ261982 TAV261982 TKR261982 TUN261982 UEJ261982 UOF261982 UYB261982 VHX261982 VRT261982 WBP261982 WLL261982 WVH261982 C327518 IV327518 SR327518 ACN327518 AMJ327518 AWF327518 BGB327518 BPX327518 BZT327518 CJP327518 CTL327518 DDH327518 DND327518 DWZ327518 EGV327518 EQR327518 FAN327518 FKJ327518 FUF327518 GEB327518 GNX327518 GXT327518 HHP327518 HRL327518 IBH327518 ILD327518 IUZ327518 JEV327518 JOR327518 JYN327518 KIJ327518 KSF327518 LCB327518 LLX327518 LVT327518 MFP327518 MPL327518 MZH327518 NJD327518 NSZ327518 OCV327518 OMR327518 OWN327518 PGJ327518 PQF327518 QAB327518 QJX327518 QTT327518 RDP327518 RNL327518 RXH327518 SHD327518 SQZ327518 TAV327518 TKR327518 TUN327518 UEJ327518 UOF327518 UYB327518 VHX327518 VRT327518 WBP327518 WLL327518 WVH327518 C393054 IV393054 SR393054 ACN393054 AMJ393054 AWF393054 BGB393054 BPX393054 BZT393054 CJP393054 CTL393054 DDH393054 DND393054 DWZ393054 EGV393054 EQR393054 FAN393054 FKJ393054 FUF393054 GEB393054 GNX393054 GXT393054 HHP393054 HRL393054 IBH393054 ILD393054 IUZ393054 JEV393054 JOR393054 JYN393054 KIJ393054 KSF393054 LCB393054 LLX393054 LVT393054 MFP393054 MPL393054 MZH393054 NJD393054 NSZ393054 OCV393054 OMR393054 OWN393054 PGJ393054 PQF393054 QAB393054 QJX393054 QTT393054 RDP393054 RNL393054 RXH393054 SHD393054 SQZ393054 TAV393054 TKR393054 TUN393054 UEJ393054 UOF393054 UYB393054 VHX393054 VRT393054 WBP393054 WLL393054 WVH393054 C458590 IV458590 SR458590 ACN458590 AMJ458590 AWF458590 BGB458590 BPX458590 BZT458590 CJP458590 CTL458590 DDH458590 DND458590 DWZ458590 EGV458590 EQR458590 FAN458590 FKJ458590 FUF458590 GEB458590 GNX458590 GXT458590 HHP458590 HRL458590 IBH458590 ILD458590 IUZ458590 JEV458590 JOR458590 JYN458590 KIJ458590 KSF458590 LCB458590 LLX458590 LVT458590 MFP458590 MPL458590 MZH458590 NJD458590 NSZ458590 OCV458590 OMR458590 OWN458590 PGJ458590 PQF458590 QAB458590 QJX458590 QTT458590 RDP458590 RNL458590 RXH458590 SHD458590 SQZ458590 TAV458590 TKR458590 TUN458590 UEJ458590 UOF458590 UYB458590 VHX458590 VRT458590 WBP458590 WLL458590 WVH458590 C524126 IV524126 SR524126 ACN524126 AMJ524126 AWF524126 BGB524126 BPX524126 BZT524126 CJP524126 CTL524126 DDH524126 DND524126 DWZ524126 EGV524126 EQR524126 FAN524126 FKJ524126 FUF524126 GEB524126 GNX524126 GXT524126 HHP524126 HRL524126 IBH524126 ILD524126 IUZ524126 JEV524126 JOR524126 JYN524126 KIJ524126 KSF524126 LCB524126 LLX524126 LVT524126 MFP524126 MPL524126 MZH524126 NJD524126 NSZ524126 OCV524126 OMR524126 OWN524126 PGJ524126 PQF524126 QAB524126 QJX524126 QTT524126 RDP524126 RNL524126 RXH524126 SHD524126 SQZ524126 TAV524126 TKR524126 TUN524126 UEJ524126 UOF524126 UYB524126 VHX524126 VRT524126 WBP524126 WLL524126 WVH524126 C589662 IV589662 SR589662 ACN589662 AMJ589662 AWF589662 BGB589662 BPX589662 BZT589662 CJP589662 CTL589662 DDH589662 DND589662 DWZ589662 EGV589662 EQR589662 FAN589662 FKJ589662 FUF589662 GEB589662 GNX589662 GXT589662 HHP589662 HRL589662 IBH589662 ILD589662 IUZ589662 JEV589662 JOR589662 JYN589662 KIJ589662 KSF589662 LCB589662 LLX589662 LVT589662 MFP589662 MPL589662 MZH589662 NJD589662 NSZ589662 OCV589662 OMR589662 OWN589662 PGJ589662 PQF589662 QAB589662 QJX589662 QTT589662 RDP589662 RNL589662 RXH589662 SHD589662 SQZ589662 TAV589662 TKR589662 TUN589662 UEJ589662 UOF589662 UYB589662 VHX589662 VRT589662 WBP589662 WLL589662 WVH589662 C655198 IV655198 SR655198 ACN655198 AMJ655198 AWF655198 BGB655198 BPX655198 BZT655198 CJP655198 CTL655198 DDH655198 DND655198 DWZ655198 EGV655198 EQR655198 FAN655198 FKJ655198 FUF655198 GEB655198 GNX655198 GXT655198 HHP655198 HRL655198 IBH655198 ILD655198 IUZ655198 JEV655198 JOR655198 JYN655198 KIJ655198 KSF655198 LCB655198 LLX655198 LVT655198 MFP655198 MPL655198 MZH655198 NJD655198 NSZ655198 OCV655198 OMR655198 OWN655198 PGJ655198 PQF655198 QAB655198 QJX655198 QTT655198 RDP655198 RNL655198 RXH655198 SHD655198 SQZ655198 TAV655198 TKR655198 TUN655198 UEJ655198 UOF655198 UYB655198 VHX655198 VRT655198 WBP655198 WLL655198 WVH655198 C720734 IV720734 SR720734 ACN720734 AMJ720734 AWF720734 BGB720734 BPX720734 BZT720734 CJP720734 CTL720734 DDH720734 DND720734 DWZ720734 EGV720734 EQR720734 FAN720734 FKJ720734 FUF720734 GEB720734 GNX720734 GXT720734 HHP720734 HRL720734 IBH720734 ILD720734 IUZ720734 JEV720734 JOR720734 JYN720734 KIJ720734 KSF720734 LCB720734 LLX720734 LVT720734 MFP720734 MPL720734 MZH720734 NJD720734 NSZ720734 OCV720734 OMR720734 OWN720734 PGJ720734 PQF720734 QAB720734 QJX720734 QTT720734 RDP720734 RNL720734 RXH720734 SHD720734 SQZ720734 TAV720734 TKR720734 TUN720734 UEJ720734 UOF720734 UYB720734 VHX720734 VRT720734 WBP720734 WLL720734 WVH720734 C786270 IV786270 SR786270 ACN786270 AMJ786270 AWF786270 BGB786270 BPX786270 BZT786270 CJP786270 CTL786270 DDH786270 DND786270 DWZ786270 EGV786270 EQR786270 FAN786270 FKJ786270 FUF786270 GEB786270 GNX786270 GXT786270 HHP786270 HRL786270 IBH786270 ILD786270 IUZ786270 JEV786270 JOR786270 JYN786270 KIJ786270 KSF786270 LCB786270 LLX786270 LVT786270 MFP786270 MPL786270 MZH786270 NJD786270 NSZ786270 OCV786270 OMR786270 OWN786270 PGJ786270 PQF786270 QAB786270 QJX786270 QTT786270 RDP786270 RNL786270 RXH786270 SHD786270 SQZ786270 TAV786270 TKR786270 TUN786270 UEJ786270 UOF786270 UYB786270 VHX786270 VRT786270 WBP786270 WLL786270 WVH786270 C851806 IV851806 SR851806 ACN851806 AMJ851806 AWF851806 BGB851806 BPX851806 BZT851806 CJP851806 CTL851806 DDH851806 DND851806 DWZ851806 EGV851806 EQR851806 FAN851806 FKJ851806 FUF851806 GEB851806 GNX851806 GXT851806 HHP851806 HRL851806 IBH851806 ILD851806 IUZ851806 JEV851806 JOR851806 JYN851806 KIJ851806 KSF851806 LCB851806 LLX851806 LVT851806 MFP851806 MPL851806 MZH851806 NJD851806 NSZ851806 OCV851806 OMR851806 OWN851806 PGJ851806 PQF851806 QAB851806 QJX851806 QTT851806 RDP851806 RNL851806 RXH851806 SHD851806 SQZ851806 TAV851806 TKR851806 TUN851806 UEJ851806 UOF851806 UYB851806 VHX851806 VRT851806 WBP851806 WLL851806 WVH851806 C917342 IV917342 SR917342 ACN917342 AMJ917342 AWF917342 BGB917342 BPX917342 BZT917342 CJP917342 CTL917342 DDH917342 DND917342 DWZ917342 EGV917342 EQR917342 FAN917342 FKJ917342 FUF917342 GEB917342 GNX917342 GXT917342 HHP917342 HRL917342 IBH917342 ILD917342 IUZ917342 JEV917342 JOR917342 JYN917342 KIJ917342 KSF917342 LCB917342 LLX917342 LVT917342 MFP917342 MPL917342 MZH917342 NJD917342 NSZ917342 OCV917342 OMR917342 OWN917342 PGJ917342 PQF917342 QAB917342 QJX917342 QTT917342 RDP917342 RNL917342 RXH917342 SHD917342 SQZ917342 TAV917342 TKR917342 TUN917342 UEJ917342 UOF917342 UYB917342 VHX917342 VRT917342 WBP917342 WLL917342 WVH917342 C982878 IV982878 SR982878 ACN982878 AMJ982878 AWF982878 BGB982878 BPX982878 BZT982878 CJP982878 CTL982878 DDH982878 DND982878 DWZ982878 EGV982878 EQR982878 FAN982878 FKJ982878 FUF982878 GEB982878 GNX982878 GXT982878 HHP982878 HRL982878 IBH982878 ILD982878 IUZ982878 JEV982878 JOR982878 JYN982878 KIJ982878 KSF982878 LCB982878 LLX982878 LVT982878 MFP982878 MPL982878 MZH982878 NJD982878 NSZ982878 OCV982878 OMR982878 OWN982878 PGJ982878 PQF982878 QAB982878 QJX982878 QTT982878 RDP982878 RNL982878 RXH982878 SHD982878 SQZ982878 TAV982878 TKR982878 TUN982878 UEJ982878 UOF982878 UYB982878 VHX982878 VRT982878 WBP9828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78 A65374 IS65374 SO65374 ACK65374 AMG65374 AWC65374 BFY65374 BPU65374 BZQ65374 CJM65374 CTI65374 DDE65374 DNA65374 DWW65374 EGS65374 EQO65374 FAK65374 FKG65374 FUC65374 GDY65374 GNU65374 GXQ65374 HHM65374 HRI65374 IBE65374 ILA65374 IUW65374 JES65374 JOO65374 JYK65374 KIG65374 KSC65374 LBY65374 LLU65374 LVQ65374 MFM65374 MPI65374 MZE65374 NJA65374 NSW65374 OCS65374 OMO65374 OWK65374 PGG65374 PQC65374 PZY65374 QJU65374 QTQ65374 RDM65374 RNI65374 RXE65374 SHA65374 SQW65374 TAS65374 TKO65374 TUK65374 UEG65374 UOC65374 UXY65374 VHU65374 VRQ65374 WBM65374 WLI65374 WVE65374 A130910 IS130910 SO130910 ACK130910 AMG130910 AWC130910 BFY130910 BPU130910 BZQ130910 CJM130910 CTI130910 DDE130910 DNA130910 DWW130910 EGS130910 EQO130910 FAK130910 FKG130910 FUC130910 GDY130910 GNU130910 GXQ130910 HHM130910 HRI130910 IBE130910 ILA130910 IUW130910 JES130910 JOO130910 JYK130910 KIG130910 KSC130910 LBY130910 LLU130910 LVQ130910 MFM130910 MPI130910 MZE130910 NJA130910 NSW130910 OCS130910 OMO130910 OWK130910 PGG130910 PQC130910 PZY130910 QJU130910 QTQ130910 RDM130910 RNI130910 RXE130910 SHA130910 SQW130910 TAS130910 TKO130910 TUK130910 UEG130910 UOC130910 UXY130910 VHU130910 VRQ130910 WBM130910 WLI130910 WVE130910 A196446 IS196446 SO196446 ACK196446 AMG196446 AWC196446 BFY196446 BPU196446 BZQ196446 CJM196446 CTI196446 DDE196446 DNA196446 DWW196446 EGS196446 EQO196446 FAK196446 FKG196446 FUC196446 GDY196446 GNU196446 GXQ196446 HHM196446 HRI196446 IBE196446 ILA196446 IUW196446 JES196446 JOO196446 JYK196446 KIG196446 KSC196446 LBY196446 LLU196446 LVQ196446 MFM196446 MPI196446 MZE196446 NJA196446 NSW196446 OCS196446 OMO196446 OWK196446 PGG196446 PQC196446 PZY196446 QJU196446 QTQ196446 RDM196446 RNI196446 RXE196446 SHA196446 SQW196446 TAS196446 TKO196446 TUK196446 UEG196446 UOC196446 UXY196446 VHU196446 VRQ196446 WBM196446 WLI196446 WVE196446 A261982 IS261982 SO261982 ACK261982 AMG261982 AWC261982 BFY261982 BPU261982 BZQ261982 CJM261982 CTI261982 DDE261982 DNA261982 DWW261982 EGS261982 EQO261982 FAK261982 FKG261982 FUC261982 GDY261982 GNU261982 GXQ261982 HHM261982 HRI261982 IBE261982 ILA261982 IUW261982 JES261982 JOO261982 JYK261982 KIG261982 KSC261982 LBY261982 LLU261982 LVQ261982 MFM261982 MPI261982 MZE261982 NJA261982 NSW261982 OCS261982 OMO261982 OWK261982 PGG261982 PQC261982 PZY261982 QJU261982 QTQ261982 RDM261982 RNI261982 RXE261982 SHA261982 SQW261982 TAS261982 TKO261982 TUK261982 UEG261982 UOC261982 UXY261982 VHU261982 VRQ261982 WBM261982 WLI261982 WVE261982 A327518 IS327518 SO327518 ACK327518 AMG327518 AWC327518 BFY327518 BPU327518 BZQ327518 CJM327518 CTI327518 DDE327518 DNA327518 DWW327518 EGS327518 EQO327518 FAK327518 FKG327518 FUC327518 GDY327518 GNU327518 GXQ327518 HHM327518 HRI327518 IBE327518 ILA327518 IUW327518 JES327518 JOO327518 JYK327518 KIG327518 KSC327518 LBY327518 LLU327518 LVQ327518 MFM327518 MPI327518 MZE327518 NJA327518 NSW327518 OCS327518 OMO327518 OWK327518 PGG327518 PQC327518 PZY327518 QJU327518 QTQ327518 RDM327518 RNI327518 RXE327518 SHA327518 SQW327518 TAS327518 TKO327518 TUK327518 UEG327518 UOC327518 UXY327518 VHU327518 VRQ327518 WBM327518 WLI327518 WVE327518 A393054 IS393054 SO393054 ACK393054 AMG393054 AWC393054 BFY393054 BPU393054 BZQ393054 CJM393054 CTI393054 DDE393054 DNA393054 DWW393054 EGS393054 EQO393054 FAK393054 FKG393054 FUC393054 GDY393054 GNU393054 GXQ393054 HHM393054 HRI393054 IBE393054 ILA393054 IUW393054 JES393054 JOO393054 JYK393054 KIG393054 KSC393054 LBY393054 LLU393054 LVQ393054 MFM393054 MPI393054 MZE393054 NJA393054 NSW393054 OCS393054 OMO393054 OWK393054 PGG393054 PQC393054 PZY393054 QJU393054 QTQ393054 RDM393054 RNI393054 RXE393054 SHA393054 SQW393054 TAS393054 TKO393054 TUK393054 UEG393054 UOC393054 UXY393054 VHU393054 VRQ393054 WBM393054 WLI393054 WVE393054 A458590 IS458590 SO458590 ACK458590 AMG458590 AWC458590 BFY458590 BPU458590 BZQ458590 CJM458590 CTI458590 DDE458590 DNA458590 DWW458590 EGS458590 EQO458590 FAK458590 FKG458590 FUC458590 GDY458590 GNU458590 GXQ458590 HHM458590 HRI458590 IBE458590 ILA458590 IUW458590 JES458590 JOO458590 JYK458590 KIG458590 KSC458590 LBY458590 LLU458590 LVQ458590 MFM458590 MPI458590 MZE458590 NJA458590 NSW458590 OCS458590 OMO458590 OWK458590 PGG458590 PQC458590 PZY458590 QJU458590 QTQ458590 RDM458590 RNI458590 RXE458590 SHA458590 SQW458590 TAS458590 TKO458590 TUK458590 UEG458590 UOC458590 UXY458590 VHU458590 VRQ458590 WBM458590 WLI458590 WVE458590 A524126 IS524126 SO524126 ACK524126 AMG524126 AWC524126 BFY524126 BPU524126 BZQ524126 CJM524126 CTI524126 DDE524126 DNA524126 DWW524126 EGS524126 EQO524126 FAK524126 FKG524126 FUC524126 GDY524126 GNU524126 GXQ524126 HHM524126 HRI524126 IBE524126 ILA524126 IUW524126 JES524126 JOO524126 JYK524126 KIG524126 KSC524126 LBY524126 LLU524126 LVQ524126 MFM524126 MPI524126 MZE524126 NJA524126 NSW524126 OCS524126 OMO524126 OWK524126 PGG524126 PQC524126 PZY524126 QJU524126 QTQ524126 RDM524126 RNI524126 RXE524126 SHA524126 SQW524126 TAS524126 TKO524126 TUK524126 UEG524126 UOC524126 UXY524126 VHU524126 VRQ524126 WBM524126 WLI524126 WVE524126 A589662 IS589662 SO589662 ACK589662 AMG589662 AWC589662 BFY589662 BPU589662 BZQ589662 CJM589662 CTI589662 DDE589662 DNA589662 DWW589662 EGS589662 EQO589662 FAK589662 FKG589662 FUC589662 GDY589662 GNU589662 GXQ589662 HHM589662 HRI589662 IBE589662 ILA589662 IUW589662 JES589662 JOO589662 JYK589662 KIG589662 KSC589662 LBY589662 LLU589662 LVQ589662 MFM589662 MPI589662 MZE589662 NJA589662 NSW589662 OCS589662 OMO589662 OWK589662 PGG589662 PQC589662 PZY589662 QJU589662 QTQ589662 RDM589662 RNI589662 RXE589662 SHA589662 SQW589662 TAS589662 TKO589662 TUK589662 UEG589662 UOC589662 UXY589662 VHU589662 VRQ589662 WBM589662 WLI589662 WVE589662 A655198 IS655198 SO655198 ACK655198 AMG655198 AWC655198 BFY655198 BPU655198 BZQ655198 CJM655198 CTI655198 DDE655198 DNA655198 DWW655198 EGS655198 EQO655198 FAK655198 FKG655198 FUC655198 GDY655198 GNU655198 GXQ655198 HHM655198 HRI655198 IBE655198 ILA655198 IUW655198 JES655198 JOO655198 JYK655198 KIG655198 KSC655198 LBY655198 LLU655198 LVQ655198 MFM655198 MPI655198 MZE655198 NJA655198 NSW655198 OCS655198 OMO655198 OWK655198 PGG655198 PQC655198 PZY655198 QJU655198 QTQ655198 RDM655198 RNI655198 RXE655198 SHA655198 SQW655198 TAS655198 TKO655198 TUK655198 UEG655198 UOC655198 UXY655198 VHU655198 VRQ655198 WBM655198 WLI655198 WVE655198 A720734 IS720734 SO720734 ACK720734 AMG720734 AWC720734 BFY720734 BPU720734 BZQ720734 CJM720734 CTI720734 DDE720734 DNA720734 DWW720734 EGS720734 EQO720734 FAK720734 FKG720734 FUC720734 GDY720734 GNU720734 GXQ720734 HHM720734 HRI720734 IBE720734 ILA720734 IUW720734 JES720734 JOO720734 JYK720734 KIG720734 KSC720734 LBY720734 LLU720734 LVQ720734 MFM720734 MPI720734 MZE720734 NJA720734 NSW720734 OCS720734 OMO720734 OWK720734 PGG720734 PQC720734 PZY720734 QJU720734 QTQ720734 RDM720734 RNI720734 RXE720734 SHA720734 SQW720734 TAS720734 TKO720734 TUK720734 UEG720734 UOC720734 UXY720734 VHU720734 VRQ720734 WBM720734 WLI720734 WVE720734 A786270 IS786270 SO786270 ACK786270 AMG786270 AWC786270 BFY786270 BPU786270 BZQ786270 CJM786270 CTI786270 DDE786270 DNA786270 DWW786270 EGS786270 EQO786270 FAK786270 FKG786270 FUC786270 GDY786270 GNU786270 GXQ786270 HHM786270 HRI786270 IBE786270 ILA786270 IUW786270 JES786270 JOO786270 JYK786270 KIG786270 KSC786270 LBY786270 LLU786270 LVQ786270 MFM786270 MPI786270 MZE786270 NJA786270 NSW786270 OCS786270 OMO786270 OWK786270 PGG786270 PQC786270 PZY786270 QJU786270 QTQ786270 RDM786270 RNI786270 RXE786270 SHA786270 SQW786270 TAS786270 TKO786270 TUK786270 UEG786270 UOC786270 UXY786270 VHU786270 VRQ786270 WBM786270 WLI786270 WVE786270 A851806 IS851806 SO851806 ACK851806 AMG851806 AWC851806 BFY851806 BPU851806 BZQ851806 CJM851806 CTI851806 DDE851806 DNA851806 DWW851806 EGS851806 EQO851806 FAK851806 FKG851806 FUC851806 GDY851806 GNU851806 GXQ851806 HHM851806 HRI851806 IBE851806 ILA851806 IUW851806 JES851806 JOO851806 JYK851806 KIG851806 KSC851806 LBY851806 LLU851806 LVQ851806 MFM851806 MPI851806 MZE851806 NJA851806 NSW851806 OCS851806 OMO851806 OWK851806 PGG851806 PQC851806 PZY851806 QJU851806 QTQ851806 RDM851806 RNI851806 RXE851806 SHA851806 SQW851806 TAS851806 TKO851806 TUK851806 UEG851806 UOC851806 UXY851806 VHU851806 VRQ851806 WBM851806 WLI851806 WVE851806 A917342 IS917342 SO917342 ACK917342 AMG917342 AWC917342 BFY917342 BPU917342 BZQ917342 CJM917342 CTI917342 DDE917342 DNA917342 DWW917342 EGS917342 EQO917342 FAK917342 FKG917342 FUC917342 GDY917342 GNU917342 GXQ917342 HHM917342 HRI917342 IBE917342 ILA917342 IUW917342 JES917342 JOO917342 JYK917342 KIG917342 KSC917342 LBY917342 LLU917342 LVQ917342 MFM917342 MPI917342 MZE917342 NJA917342 NSW917342 OCS917342 OMO917342 OWK917342 PGG917342 PQC917342 PZY917342 QJU917342 QTQ917342 RDM917342 RNI917342 RXE917342 SHA917342 SQW917342 TAS917342 TKO917342 TUK917342 UEG917342 UOC917342 UXY917342 VHU917342 VRQ917342 WBM917342 WLI917342 WVE917342 A982878 IS982878 SO982878 ACK982878 AMG982878 AWC982878 BFY982878 BPU982878 BZQ982878 CJM982878 CTI982878 DDE982878 DNA982878 DWW982878 EGS982878 EQO982878 FAK982878 FKG982878 FUC982878 GDY982878 GNU982878 GXQ982878 HHM982878 HRI982878 IBE982878 ILA982878 IUW982878 JES982878 JOO982878 JYK982878 KIG982878 KSC982878 LBY982878 LLU982878 LVQ982878 MFM982878 MPI982878 MZE982878 NJA982878 NSW982878 OCS982878 OMO982878 OWK982878 PGG982878 PQC982878 PZY982878 QJU982878 QTQ982878 RDM982878 RNI982878 RXE982878 SHA982878 SQW982878 TAS982878 TKO982878 TUK982878 UEG982878 UOC982878 UXY982878 VHU982878 VRQ982878 WBM982878 WLI9828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7" sqref="E7"/>
    </sheetView>
  </sheetViews>
  <sheetFormatPr baseColWidth="10" defaultRowHeight="15.75" x14ac:dyDescent="0.25"/>
  <cols>
    <col min="1" max="1" width="24.85546875" style="99" customWidth="1"/>
    <col min="2" max="2" width="55.5703125" style="99" customWidth="1"/>
    <col min="3" max="3" width="41.28515625" style="99" customWidth="1"/>
    <col min="4" max="4" width="29.42578125" style="99" customWidth="1"/>
    <col min="5" max="5" width="29.140625" style="99" customWidth="1"/>
    <col min="6" max="16384" width="11.42578125" style="58"/>
  </cols>
  <sheetData>
    <row r="1" spans="1:5" x14ac:dyDescent="0.25">
      <c r="A1" s="295" t="s">
        <v>86</v>
      </c>
      <c r="B1" s="296"/>
      <c r="C1" s="296"/>
      <c r="D1" s="296"/>
      <c r="E1" s="75"/>
    </row>
    <row r="2" spans="1:5" ht="27.75" customHeight="1" x14ac:dyDescent="0.25">
      <c r="A2" s="76"/>
      <c r="B2" s="297" t="s">
        <v>72</v>
      </c>
      <c r="C2" s="297"/>
      <c r="D2" s="297"/>
      <c r="E2" s="77"/>
    </row>
    <row r="3" spans="1:5" ht="21" customHeight="1" x14ac:dyDescent="0.25">
      <c r="A3" s="78"/>
      <c r="B3" s="297" t="s">
        <v>141</v>
      </c>
      <c r="C3" s="297"/>
      <c r="D3" s="297"/>
      <c r="E3" s="79"/>
    </row>
    <row r="4" spans="1:5" thickBot="1" x14ac:dyDescent="0.3">
      <c r="A4" s="80"/>
      <c r="B4" s="81"/>
      <c r="C4" s="81"/>
      <c r="D4" s="81"/>
      <c r="E4" s="82"/>
    </row>
    <row r="5" spans="1:5" ht="41.25" customHeight="1" thickBot="1" x14ac:dyDescent="0.3">
      <c r="A5" s="80"/>
      <c r="B5" s="83" t="s">
        <v>73</v>
      </c>
      <c r="C5" s="298" t="s">
        <v>191</v>
      </c>
      <c r="D5" s="299"/>
      <c r="E5" s="82"/>
    </row>
    <row r="6" spans="1:5" ht="27.75" customHeight="1" thickBot="1" x14ac:dyDescent="0.3">
      <c r="A6" s="80"/>
      <c r="B6" s="103" t="s">
        <v>74</v>
      </c>
      <c r="C6" s="300" t="s">
        <v>192</v>
      </c>
      <c r="D6" s="301"/>
      <c r="E6" s="82"/>
    </row>
    <row r="7" spans="1:5" ht="29.25" customHeight="1" thickBot="1" x14ac:dyDescent="0.3">
      <c r="A7" s="80"/>
      <c r="B7" s="103" t="s">
        <v>142</v>
      </c>
      <c r="C7" s="304" t="s">
        <v>143</v>
      </c>
      <c r="D7" s="305"/>
      <c r="E7" s="82"/>
    </row>
    <row r="8" spans="1:5" ht="16.5" thickBot="1" x14ac:dyDescent="0.3">
      <c r="A8" s="80"/>
      <c r="B8" s="104">
        <v>9</v>
      </c>
      <c r="C8" s="302">
        <v>4105175092</v>
      </c>
      <c r="D8" s="303"/>
      <c r="E8" s="82"/>
    </row>
    <row r="9" spans="1:5" ht="23.25" customHeight="1" thickBot="1" x14ac:dyDescent="0.3">
      <c r="A9" s="80"/>
      <c r="B9" s="104">
        <v>10</v>
      </c>
      <c r="C9" s="302">
        <v>1891982586</v>
      </c>
      <c r="D9" s="303"/>
      <c r="E9" s="82"/>
    </row>
    <row r="10" spans="1:5" ht="26.25" customHeight="1" thickBot="1" x14ac:dyDescent="0.3">
      <c r="A10" s="80"/>
      <c r="B10" s="104">
        <v>11</v>
      </c>
      <c r="C10" s="302">
        <v>1891982586</v>
      </c>
      <c r="D10" s="303"/>
      <c r="E10" s="82"/>
    </row>
    <row r="11" spans="1:5" ht="21.75" customHeight="1" thickBot="1" x14ac:dyDescent="0.3">
      <c r="A11" s="80"/>
      <c r="B11" s="104" t="s">
        <v>144</v>
      </c>
      <c r="C11" s="302"/>
      <c r="D11" s="303"/>
      <c r="E11" s="82"/>
    </row>
    <row r="12" spans="1:5" ht="32.25" thickBot="1" x14ac:dyDescent="0.3">
      <c r="A12" s="80"/>
      <c r="B12" s="105" t="s">
        <v>145</v>
      </c>
      <c r="C12" s="302">
        <f>SUM(C8:D11)</f>
        <v>7889140264</v>
      </c>
      <c r="D12" s="303"/>
      <c r="E12" s="82"/>
    </row>
    <row r="13" spans="1:5" ht="48" thickBot="1" x14ac:dyDescent="0.3">
      <c r="A13" s="80"/>
      <c r="B13" s="105" t="s">
        <v>146</v>
      </c>
      <c r="C13" s="302">
        <f>+C12/616000</f>
        <v>12807.045883116883</v>
      </c>
      <c r="D13" s="303"/>
      <c r="E13" s="82"/>
    </row>
    <row r="14" spans="1:5" ht="24.75" customHeight="1" x14ac:dyDescent="0.25">
      <c r="A14" s="80"/>
      <c r="B14" s="81"/>
      <c r="C14" s="84"/>
      <c r="D14" s="85"/>
      <c r="E14" s="82"/>
    </row>
    <row r="15" spans="1:5" ht="28.5" customHeight="1" thickBot="1" x14ac:dyDescent="0.3">
      <c r="A15" s="80"/>
      <c r="B15" s="81" t="s">
        <v>147</v>
      </c>
      <c r="C15" s="84"/>
      <c r="D15" s="85"/>
      <c r="E15" s="82"/>
    </row>
    <row r="16" spans="1:5" ht="27" customHeight="1" x14ac:dyDescent="0.25">
      <c r="A16" s="80"/>
      <c r="B16" s="86" t="s">
        <v>75</v>
      </c>
      <c r="C16" s="87">
        <v>886683779</v>
      </c>
      <c r="D16" s="88"/>
      <c r="E16" s="82"/>
    </row>
    <row r="17" spans="1:6" ht="28.5" customHeight="1" x14ac:dyDescent="0.25">
      <c r="A17" s="80"/>
      <c r="B17" s="80" t="s">
        <v>76</v>
      </c>
      <c r="C17" s="89">
        <v>2058254791</v>
      </c>
      <c r="D17" s="82"/>
      <c r="E17" s="82"/>
    </row>
    <row r="18" spans="1:6" ht="15" x14ac:dyDescent="0.25">
      <c r="A18" s="80"/>
      <c r="B18" s="80" t="s">
        <v>77</v>
      </c>
      <c r="C18" s="89">
        <v>501868449</v>
      </c>
      <c r="D18" s="82"/>
      <c r="E18" s="82"/>
    </row>
    <row r="19" spans="1:6" ht="27" customHeight="1" thickBot="1" x14ac:dyDescent="0.3">
      <c r="A19" s="80"/>
      <c r="B19" s="90" t="s">
        <v>78</v>
      </c>
      <c r="C19" s="91">
        <v>1201139872</v>
      </c>
      <c r="D19" s="92"/>
      <c r="E19" s="82"/>
    </row>
    <row r="20" spans="1:6" ht="27" customHeight="1" thickBot="1" x14ac:dyDescent="0.3">
      <c r="A20" s="80"/>
      <c r="B20" s="286" t="s">
        <v>79</v>
      </c>
      <c r="C20" s="287"/>
      <c r="D20" s="288"/>
      <c r="E20" s="82"/>
    </row>
    <row r="21" spans="1:6" ht="16.5" thickBot="1" x14ac:dyDescent="0.3">
      <c r="A21" s="80"/>
      <c r="B21" s="286" t="s">
        <v>80</v>
      </c>
      <c r="C21" s="287"/>
      <c r="D21" s="288"/>
      <c r="E21" s="82"/>
    </row>
    <row r="22" spans="1:6" x14ac:dyDescent="0.25">
      <c r="A22" s="80"/>
      <c r="B22" s="93" t="s">
        <v>148</v>
      </c>
      <c r="C22" s="125">
        <f>+C16/C18</f>
        <v>1.766765336148876</v>
      </c>
      <c r="D22" s="85" t="s">
        <v>67</v>
      </c>
      <c r="E22" s="82"/>
    </row>
    <row r="23" spans="1:6" ht="16.5" thickBot="1" x14ac:dyDescent="0.3">
      <c r="A23" s="80"/>
      <c r="B23" s="121" t="s">
        <v>81</v>
      </c>
      <c r="C23" s="126">
        <f>+C19/C17</f>
        <v>0.58357200345270566</v>
      </c>
      <c r="D23" s="94" t="s">
        <v>67</v>
      </c>
      <c r="E23" s="82"/>
    </row>
    <row r="24" spans="1:6" ht="16.5" thickBot="1" x14ac:dyDescent="0.3">
      <c r="A24" s="80"/>
      <c r="B24" s="95"/>
      <c r="C24" s="96"/>
      <c r="D24" s="81"/>
      <c r="E24" s="97"/>
    </row>
    <row r="25" spans="1:6" x14ac:dyDescent="0.25">
      <c r="A25" s="289"/>
      <c r="B25" s="290" t="s">
        <v>82</v>
      </c>
      <c r="C25" s="292" t="s">
        <v>193</v>
      </c>
      <c r="D25" s="293"/>
      <c r="E25" s="294"/>
      <c r="F25" s="283"/>
    </row>
    <row r="26" spans="1:6" ht="16.5" thickBot="1" x14ac:dyDescent="0.3">
      <c r="A26" s="289"/>
      <c r="B26" s="291"/>
      <c r="C26" s="284" t="s">
        <v>83</v>
      </c>
      <c r="D26" s="285"/>
      <c r="E26" s="294"/>
      <c r="F26" s="283"/>
    </row>
    <row r="27" spans="1:6" thickBot="1" x14ac:dyDescent="0.3">
      <c r="A27" s="90"/>
      <c r="B27" s="98"/>
      <c r="C27" s="98"/>
      <c r="D27" s="98"/>
      <c r="E27" s="92"/>
      <c r="F27" s="74"/>
    </row>
    <row r="28" spans="1:6" x14ac:dyDescent="0.25">
      <c r="B28" s="100" t="s">
        <v>149</v>
      </c>
    </row>
  </sheetData>
  <sheetProtection algorithmName="SHA-512" hashValue="bx2vdo5Sq3DR/CA7g5JvLg2Qg06y9MOHY5FQByEZJ5FIHcM7IZV6TiqQh2+jph6mHLeh+t8vPw+jFz0siw0udw==" saltValue="kI7fWY178BvUeFQYIvb02w==" spinCount="100000"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2014-12-10T21:55:20Z</dcterms:modified>
</cp:coreProperties>
</file>